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015" windowHeight="12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Rekapitulace!$G$26</definedName>
    <definedName name="Dodavka0">Položky!#REF!</definedName>
    <definedName name="HSV">Rekapitulace!$E$26</definedName>
    <definedName name="HSV0">Položky!#REF!</definedName>
    <definedName name="HZS">Rekapitulace!$I$26</definedName>
    <definedName name="HZS0">Položky!#REF!</definedName>
    <definedName name="JKSO">'Krycí list'!$G$2</definedName>
    <definedName name="MJ">'Krycí list'!$G$5</definedName>
    <definedName name="Mont">Rekapitulace!$H$26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Položky!$A$1:$G$140</definedName>
    <definedName name="_xlnm.Print_Area" localSheetId="1">Rekapitulace!$A$1:$I$40</definedName>
    <definedName name="PocetMJ">'Krycí list'!$G$6</definedName>
    <definedName name="Poznamka">'Krycí list'!$B$37</definedName>
    <definedName name="Projektant">'Krycí list'!$C$8</definedName>
    <definedName name="PSV">Rekapitulace!$F$26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39" i="3"/>
  <c r="BD139"/>
  <c r="BC139"/>
  <c r="BB139"/>
  <c r="G139"/>
  <c r="BA139" s="1"/>
  <c r="BE138"/>
  <c r="BD138"/>
  <c r="BC138"/>
  <c r="BB138"/>
  <c r="BA138"/>
  <c r="G138"/>
  <c r="BE137"/>
  <c r="BD137"/>
  <c r="BC137"/>
  <c r="BB137"/>
  <c r="G137"/>
  <c r="BA137" s="1"/>
  <c r="BE136"/>
  <c r="BD136"/>
  <c r="BC136"/>
  <c r="BB136"/>
  <c r="BA136"/>
  <c r="G136"/>
  <c r="BE135"/>
  <c r="BD135"/>
  <c r="BC135"/>
  <c r="BB135"/>
  <c r="G135"/>
  <c r="BA135" s="1"/>
  <c r="BE134"/>
  <c r="BD134"/>
  <c r="BC134"/>
  <c r="BB134"/>
  <c r="BA134"/>
  <c r="G134"/>
  <c r="BE133"/>
  <c r="BD133"/>
  <c r="BD140" s="1"/>
  <c r="H25" i="2" s="1"/>
  <c r="BC133" i="3"/>
  <c r="BC140" s="1"/>
  <c r="G25" i="2" s="1"/>
  <c r="BB133" i="3"/>
  <c r="G133"/>
  <c r="G140" s="1"/>
  <c r="F25" i="2"/>
  <c r="B25"/>
  <c r="A25"/>
  <c r="BE140" i="3"/>
  <c r="I25" i="2" s="1"/>
  <c r="BB140" i="3"/>
  <c r="C140"/>
  <c r="BE130"/>
  <c r="BD130"/>
  <c r="BB130"/>
  <c r="BA130"/>
  <c r="G130"/>
  <c r="BC130" s="1"/>
  <c r="BE129"/>
  <c r="BD129"/>
  <c r="BB129"/>
  <c r="BA129"/>
  <c r="G129"/>
  <c r="BC129" s="1"/>
  <c r="BE128"/>
  <c r="BD128"/>
  <c r="BB128"/>
  <c r="BA128"/>
  <c r="G128"/>
  <c r="BC128" s="1"/>
  <c r="BE127"/>
  <c r="BD127"/>
  <c r="BB127"/>
  <c r="BA127"/>
  <c r="G127"/>
  <c r="BC127" s="1"/>
  <c r="BE126"/>
  <c r="BD126"/>
  <c r="BB126"/>
  <c r="BA126"/>
  <c r="G126"/>
  <c r="BC126" s="1"/>
  <c r="BE125"/>
  <c r="BD125"/>
  <c r="BB125"/>
  <c r="BA125"/>
  <c r="G125"/>
  <c r="BC125" s="1"/>
  <c r="BC131" s="1"/>
  <c r="G24" i="2" s="1"/>
  <c r="BE120" i="3"/>
  <c r="BC120"/>
  <c r="BB120"/>
  <c r="BA120"/>
  <c r="G120"/>
  <c r="BD120" s="1"/>
  <c r="BE119"/>
  <c r="BC119"/>
  <c r="BB119"/>
  <c r="BA119"/>
  <c r="G119"/>
  <c r="BD119" s="1"/>
  <c r="BE118"/>
  <c r="BC118"/>
  <c r="BB118"/>
  <c r="BA118"/>
  <c r="G118"/>
  <c r="BD118" s="1"/>
  <c r="BE116"/>
  <c r="BC116"/>
  <c r="BB116"/>
  <c r="BA116"/>
  <c r="G116"/>
  <c r="BD116" s="1"/>
  <c r="BE115"/>
  <c r="BC115"/>
  <c r="BB115"/>
  <c r="BA115"/>
  <c r="G115"/>
  <c r="BD115" s="1"/>
  <c r="BE114"/>
  <c r="BC114"/>
  <c r="BB114"/>
  <c r="BA114"/>
  <c r="G114"/>
  <c r="BD114" s="1"/>
  <c r="BE112"/>
  <c r="BC112"/>
  <c r="BB112"/>
  <c r="BA112"/>
  <c r="G112"/>
  <c r="BD112" s="1"/>
  <c r="BE110"/>
  <c r="BC110"/>
  <c r="BB110"/>
  <c r="BA110"/>
  <c r="G110"/>
  <c r="BD110" s="1"/>
  <c r="BE108"/>
  <c r="BC108"/>
  <c r="BB108"/>
  <c r="BA108"/>
  <c r="G108"/>
  <c r="BD108" s="1"/>
  <c r="BE107"/>
  <c r="BC107"/>
  <c r="BB107"/>
  <c r="BA107"/>
  <c r="G107"/>
  <c r="BD107" s="1"/>
  <c r="BE106"/>
  <c r="BC106"/>
  <c r="BB106"/>
  <c r="BA106"/>
  <c r="G106"/>
  <c r="BD106" s="1"/>
  <c r="BE105"/>
  <c r="BC105"/>
  <c r="BB105"/>
  <c r="BA105"/>
  <c r="G105"/>
  <c r="BD105" s="1"/>
  <c r="BE104"/>
  <c r="BC104"/>
  <c r="BB104"/>
  <c r="BA104"/>
  <c r="G104"/>
  <c r="BD104" s="1"/>
  <c r="BE103"/>
  <c r="BC103"/>
  <c r="BB103"/>
  <c r="BB131" s="1"/>
  <c r="F24" i="2" s="1"/>
  <c r="BA103" i="3"/>
  <c r="G103"/>
  <c r="BD103" s="1"/>
  <c r="B24" i="2"/>
  <c r="A24"/>
  <c r="BE131" i="3"/>
  <c r="I24" i="2" s="1"/>
  <c r="BA131" i="3"/>
  <c r="E24" i="2" s="1"/>
  <c r="G131" i="3"/>
  <c r="C131"/>
  <c r="BE100"/>
  <c r="BC100"/>
  <c r="BB100"/>
  <c r="BB101" s="1"/>
  <c r="F23" i="2" s="1"/>
  <c r="BA100" i="3"/>
  <c r="G100"/>
  <c r="BD100" s="1"/>
  <c r="BD101" s="1"/>
  <c r="H23" i="2" s="1"/>
  <c r="B23"/>
  <c r="A23"/>
  <c r="BE101" i="3"/>
  <c r="I23" i="2" s="1"/>
  <c r="BC101" i="3"/>
  <c r="G23" i="2" s="1"/>
  <c r="BA101" i="3"/>
  <c r="E23" i="2" s="1"/>
  <c r="C101" i="3"/>
  <c r="BE96"/>
  <c r="BD96"/>
  <c r="BC96"/>
  <c r="BB96"/>
  <c r="BA96"/>
  <c r="G96"/>
  <c r="BE94"/>
  <c r="BD94"/>
  <c r="BD98" s="1"/>
  <c r="H22" i="2" s="1"/>
  <c r="BC94" i="3"/>
  <c r="BA94"/>
  <c r="G94"/>
  <c r="BB94" s="1"/>
  <c r="BB98" s="1"/>
  <c r="F22" i="2" s="1"/>
  <c r="B22"/>
  <c r="A22"/>
  <c r="BE98" i="3"/>
  <c r="I22" i="2" s="1"/>
  <c r="BC98" i="3"/>
  <c r="G22" i="2" s="1"/>
  <c r="BA98" i="3"/>
  <c r="E22" i="2" s="1"/>
  <c r="C98" i="3"/>
  <c r="BE90"/>
  <c r="BD90"/>
  <c r="BC90"/>
  <c r="BA90"/>
  <c r="G90"/>
  <c r="BB90" s="1"/>
  <c r="BE88"/>
  <c r="BD88"/>
  <c r="BC88"/>
  <c r="BB88"/>
  <c r="BA88"/>
  <c r="G88"/>
  <c r="BE86"/>
  <c r="BD86"/>
  <c r="BC86"/>
  <c r="BA86"/>
  <c r="G86"/>
  <c r="BB86" s="1"/>
  <c r="BE83"/>
  <c r="BD83"/>
  <c r="BD92" s="1"/>
  <c r="H21" i="2" s="1"/>
  <c r="BC83" i="3"/>
  <c r="BB83"/>
  <c r="BB92" s="1"/>
  <c r="F21" i="2" s="1"/>
  <c r="BA83" i="3"/>
  <c r="G83"/>
  <c r="G92" s="1"/>
  <c r="B21" i="2"/>
  <c r="A21"/>
  <c r="BE92" i="3"/>
  <c r="I21" i="2" s="1"/>
  <c r="BC92" i="3"/>
  <c r="G21" i="2" s="1"/>
  <c r="BA92" i="3"/>
  <c r="E21" i="2" s="1"/>
  <c r="C92" i="3"/>
  <c r="BE80"/>
  <c r="BD80"/>
  <c r="BC80"/>
  <c r="BB80"/>
  <c r="BA80"/>
  <c r="G80"/>
  <c r="BE78"/>
  <c r="BD78"/>
  <c r="BC78"/>
  <c r="BA78"/>
  <c r="G78"/>
  <c r="BB78" s="1"/>
  <c r="BE76"/>
  <c r="BD76"/>
  <c r="BC76"/>
  <c r="BB76"/>
  <c r="BA76"/>
  <c r="G76"/>
  <c r="BE75"/>
  <c r="BD75"/>
  <c r="BC75"/>
  <c r="BA75"/>
  <c r="G75"/>
  <c r="BB75" s="1"/>
  <c r="BE73"/>
  <c r="BD73"/>
  <c r="BD81" s="1"/>
  <c r="H20" i="2" s="1"/>
  <c r="BC73" i="3"/>
  <c r="BB73"/>
  <c r="BB81" s="1"/>
  <c r="F20" i="2" s="1"/>
  <c r="BA73" i="3"/>
  <c r="G73"/>
  <c r="G81" s="1"/>
  <c r="B20" i="2"/>
  <c r="A20"/>
  <c r="BE81" i="3"/>
  <c r="I20" i="2" s="1"/>
  <c r="BC81" i="3"/>
  <c r="G20" i="2" s="1"/>
  <c r="BA81" i="3"/>
  <c r="E20" i="2" s="1"/>
  <c r="C81" i="3"/>
  <c r="BE69"/>
  <c r="BD69"/>
  <c r="BD71" s="1"/>
  <c r="H19" i="2" s="1"/>
  <c r="BC69" i="3"/>
  <c r="BB69"/>
  <c r="BB71" s="1"/>
  <c r="F19" i="2" s="1"/>
  <c r="BA69" i="3"/>
  <c r="G69"/>
  <c r="G71" s="1"/>
  <c r="B19" i="2"/>
  <c r="A19"/>
  <c r="BE71" i="3"/>
  <c r="I19" i="2" s="1"/>
  <c r="BC71" i="3"/>
  <c r="G19" i="2" s="1"/>
  <c r="BA71" i="3"/>
  <c r="E19" i="2" s="1"/>
  <c r="C71" i="3"/>
  <c r="BE66"/>
  <c r="BD66"/>
  <c r="BC66"/>
  <c r="BB66"/>
  <c r="BA66"/>
  <c r="G66"/>
  <c r="BE65"/>
  <c r="BD65"/>
  <c r="BD67" s="1"/>
  <c r="H18" i="2" s="1"/>
  <c r="BC65" i="3"/>
  <c r="BA65"/>
  <c r="G65"/>
  <c r="BB65" s="1"/>
  <c r="BB67" s="1"/>
  <c r="F18" i="2" s="1"/>
  <c r="B18"/>
  <c r="A18"/>
  <c r="BE67" i="3"/>
  <c r="I18" i="2" s="1"/>
  <c r="BC67" i="3"/>
  <c r="G18" i="2" s="1"/>
  <c r="BA67" i="3"/>
  <c r="E18" i="2" s="1"/>
  <c r="C67" i="3"/>
  <c r="BE62"/>
  <c r="BD62"/>
  <c r="BC62"/>
  <c r="BA62"/>
  <c r="G62"/>
  <c r="BB62" s="1"/>
  <c r="BE61"/>
  <c r="BD61"/>
  <c r="BC61"/>
  <c r="BB61"/>
  <c r="BA61"/>
  <c r="G61"/>
  <c r="BE60"/>
  <c r="BD60"/>
  <c r="BC60"/>
  <c r="BA60"/>
  <c r="G60"/>
  <c r="BB60" s="1"/>
  <c r="BE59"/>
  <c r="BD59"/>
  <c r="BD63" s="1"/>
  <c r="H17" i="2" s="1"/>
  <c r="BC59" i="3"/>
  <c r="BB59"/>
  <c r="BA59"/>
  <c r="G59"/>
  <c r="G63" s="1"/>
  <c r="B17" i="2"/>
  <c r="A17"/>
  <c r="BE63" i="3"/>
  <c r="I17" i="2" s="1"/>
  <c r="BC63" i="3"/>
  <c r="G17" i="2" s="1"/>
  <c r="BA63" i="3"/>
  <c r="E17" i="2" s="1"/>
  <c r="C63" i="3"/>
  <c r="BE56"/>
  <c r="BD56"/>
  <c r="BC56"/>
  <c r="BB56"/>
  <c r="BA56"/>
  <c r="G56"/>
  <c r="BE55"/>
  <c r="BD55"/>
  <c r="BC55"/>
  <c r="BA55"/>
  <c r="G55"/>
  <c r="BB55" s="1"/>
  <c r="BE54"/>
  <c r="BD54"/>
  <c r="BC54"/>
  <c r="BB54"/>
  <c r="BA54"/>
  <c r="G54"/>
  <c r="BE53"/>
  <c r="BD53"/>
  <c r="BC53"/>
  <c r="BA53"/>
  <c r="G53"/>
  <c r="BB53" s="1"/>
  <c r="BE52"/>
  <c r="BD52"/>
  <c r="BC52"/>
  <c r="BB52"/>
  <c r="BA52"/>
  <c r="G52"/>
  <c r="BE51"/>
  <c r="BD51"/>
  <c r="BC51"/>
  <c r="BA51"/>
  <c r="G51"/>
  <c r="BB51" s="1"/>
  <c r="BE50"/>
  <c r="BD50"/>
  <c r="BC50"/>
  <c r="BB50"/>
  <c r="BA50"/>
  <c r="G50"/>
  <c r="BE49"/>
  <c r="BD49"/>
  <c r="BD57" s="1"/>
  <c r="H16" i="2" s="1"/>
  <c r="BC49" i="3"/>
  <c r="BA49"/>
  <c r="G49"/>
  <c r="BB49" s="1"/>
  <c r="B16" i="2"/>
  <c r="A16"/>
  <c r="BE57" i="3"/>
  <c r="I16" i="2" s="1"/>
  <c r="BC57" i="3"/>
  <c r="G16" i="2" s="1"/>
  <c r="BA57" i="3"/>
  <c r="E16" i="2" s="1"/>
  <c r="C57" i="3"/>
  <c r="BE46"/>
  <c r="BD46"/>
  <c r="BC46"/>
  <c r="BA46"/>
  <c r="G46"/>
  <c r="BB46" s="1"/>
  <c r="BE44"/>
  <c r="BD44"/>
  <c r="BD47" s="1"/>
  <c r="H15" i="2" s="1"/>
  <c r="BC44" i="3"/>
  <c r="BB44"/>
  <c r="BB47" s="1"/>
  <c r="F15" i="2" s="1"/>
  <c r="BA44" i="3"/>
  <c r="G44"/>
  <c r="G47" s="1"/>
  <c r="B15" i="2"/>
  <c r="A15"/>
  <c r="BE47" i="3"/>
  <c r="I15" i="2" s="1"/>
  <c r="BC47" i="3"/>
  <c r="G15" i="2" s="1"/>
  <c r="BA47" i="3"/>
  <c r="E15" i="2" s="1"/>
  <c r="C47" i="3"/>
  <c r="BE41"/>
  <c r="BD41"/>
  <c r="BC41"/>
  <c r="BB41"/>
  <c r="BA41"/>
  <c r="G41"/>
  <c r="BE40"/>
  <c r="BD40"/>
  <c r="BC40"/>
  <c r="BA40"/>
  <c r="G40"/>
  <c r="BB40" s="1"/>
  <c r="BE38"/>
  <c r="BD38"/>
  <c r="BC38"/>
  <c r="BB38"/>
  <c r="BA38"/>
  <c r="G38"/>
  <c r="BE35"/>
  <c r="BD35"/>
  <c r="BC35"/>
  <c r="BA35"/>
  <c r="G35"/>
  <c r="BB35" s="1"/>
  <c r="BE34"/>
  <c r="BD34"/>
  <c r="BC34"/>
  <c r="BB34"/>
  <c r="BA34"/>
  <c r="G34"/>
  <c r="BE33"/>
  <c r="BD33"/>
  <c r="BD42" s="1"/>
  <c r="H14" i="2" s="1"/>
  <c r="BC33" i="3"/>
  <c r="BA33"/>
  <c r="G33"/>
  <c r="BB33" s="1"/>
  <c r="B14" i="2"/>
  <c r="A14"/>
  <c r="BE42" i="3"/>
  <c r="I14" i="2" s="1"/>
  <c r="BC42" i="3"/>
  <c r="G14" i="2" s="1"/>
  <c r="BA42" i="3"/>
  <c r="E14" i="2" s="1"/>
  <c r="C42" i="3"/>
  <c r="BE30"/>
  <c r="BD30"/>
  <c r="BD31" s="1"/>
  <c r="H13" i="2" s="1"/>
  <c r="BC30" i="3"/>
  <c r="BB30"/>
  <c r="BB31" s="1"/>
  <c r="F13" i="2" s="1"/>
  <c r="G30" i="3"/>
  <c r="G31" s="1"/>
  <c r="B13" i="2"/>
  <c r="A13"/>
  <c r="BE31" i="3"/>
  <c r="I13" i="2" s="1"/>
  <c r="BC31" i="3"/>
  <c r="G13" i="2" s="1"/>
  <c r="C31" i="3"/>
  <c r="BE26"/>
  <c r="BD26"/>
  <c r="BD28" s="1"/>
  <c r="H12" i="2" s="1"/>
  <c r="BC26" i="3"/>
  <c r="BB26"/>
  <c r="BB28" s="1"/>
  <c r="F12" i="2" s="1"/>
  <c r="G26" i="3"/>
  <c r="G28" s="1"/>
  <c r="B12" i="2"/>
  <c r="A12"/>
  <c r="BE28" i="3"/>
  <c r="I12" i="2" s="1"/>
  <c r="BC28" i="3"/>
  <c r="G12" i="2" s="1"/>
  <c r="C28" i="3"/>
  <c r="BE23"/>
  <c r="BD23"/>
  <c r="BD24" s="1"/>
  <c r="H11" i="2" s="1"/>
  <c r="BC23" i="3"/>
  <c r="BB23"/>
  <c r="BB24" s="1"/>
  <c r="F11" i="2" s="1"/>
  <c r="G23" i="3"/>
  <c r="G24" s="1"/>
  <c r="B11" i="2"/>
  <c r="A11"/>
  <c r="BE24" i="3"/>
  <c r="I11" i="2" s="1"/>
  <c r="BC24" i="3"/>
  <c r="G11" i="2" s="1"/>
  <c r="C24" i="3"/>
  <c r="BE19"/>
  <c r="BD19"/>
  <c r="BD21" s="1"/>
  <c r="H10" i="2" s="1"/>
  <c r="BC19" i="3"/>
  <c r="BB19"/>
  <c r="BB21" s="1"/>
  <c r="F10" i="2" s="1"/>
  <c r="G19" i="3"/>
  <c r="G21" s="1"/>
  <c r="B10" i="2"/>
  <c r="A10"/>
  <c r="BE21" i="3"/>
  <c r="I10" i="2" s="1"/>
  <c r="BC21" i="3"/>
  <c r="G10" i="2" s="1"/>
  <c r="C21" i="3"/>
  <c r="BE15"/>
  <c r="BD15"/>
  <c r="BD17" s="1"/>
  <c r="H9" i="2" s="1"/>
  <c r="BC15" i="3"/>
  <c r="BB15"/>
  <c r="BB17" s="1"/>
  <c r="F9" i="2" s="1"/>
  <c r="G15" i="3"/>
  <c r="G17" s="1"/>
  <c r="B9" i="2"/>
  <c r="A9"/>
  <c r="BE17" i="3"/>
  <c r="I9" i="2" s="1"/>
  <c r="BC17" i="3"/>
  <c r="G9" i="2" s="1"/>
  <c r="C17" i="3"/>
  <c r="BE12"/>
  <c r="BD12"/>
  <c r="BD13" s="1"/>
  <c r="H8" i="2" s="1"/>
  <c r="BC12" i="3"/>
  <c r="BB12"/>
  <c r="BB13" s="1"/>
  <c r="F8" i="2" s="1"/>
  <c r="G12" i="3"/>
  <c r="G13" s="1"/>
  <c r="B8" i="2"/>
  <c r="A8"/>
  <c r="BE13" i="3"/>
  <c r="I8" i="2" s="1"/>
  <c r="BC13" i="3"/>
  <c r="G8" i="2" s="1"/>
  <c r="C13" i="3"/>
  <c r="BE9"/>
  <c r="BD9"/>
  <c r="BC9"/>
  <c r="BB9"/>
  <c r="G9"/>
  <c r="BA9" s="1"/>
  <c r="BE8"/>
  <c r="BD8"/>
  <c r="BD10" s="1"/>
  <c r="H7" i="2" s="1"/>
  <c r="BC8" i="3"/>
  <c r="BB8"/>
  <c r="BB10" s="1"/>
  <c r="F7" i="2" s="1"/>
  <c r="G8" i="3"/>
  <c r="BA8" s="1"/>
  <c r="B7" i="2"/>
  <c r="A7"/>
  <c r="BE10" i="3"/>
  <c r="I7" i="2" s="1"/>
  <c r="BC10" i="3"/>
  <c r="G7" i="2" s="1"/>
  <c r="C10" i="3"/>
  <c r="E4"/>
  <c r="C4"/>
  <c r="F3"/>
  <c r="C3"/>
  <c r="C2" i="2"/>
  <c r="C1"/>
  <c r="C33" i="1"/>
  <c r="F33" s="1"/>
  <c r="C31"/>
  <c r="C9"/>
  <c r="G7"/>
  <c r="D2"/>
  <c r="C2"/>
  <c r="BD131" i="3" l="1"/>
  <c r="H24" i="2" s="1"/>
  <c r="H26" s="1"/>
  <c r="C17" i="1" s="1"/>
  <c r="I26" i="2"/>
  <c r="C21" i="1" s="1"/>
  <c r="G26" i="2"/>
  <c r="C18" i="1" s="1"/>
  <c r="BA10" i="3"/>
  <c r="E7" i="2" s="1"/>
  <c r="BB42" i="3"/>
  <c r="F14" i="2" s="1"/>
  <c r="F26" s="1"/>
  <c r="C16" i="1" s="1"/>
  <c r="BB57" i="3"/>
  <c r="F16" i="2" s="1"/>
  <c r="BB63" i="3"/>
  <c r="F17" i="2" s="1"/>
  <c r="G10" i="3"/>
  <c r="BA12"/>
  <c r="BA13" s="1"/>
  <c r="E8" i="2" s="1"/>
  <c r="BA15" i="3"/>
  <c r="BA17" s="1"/>
  <c r="E9" i="2" s="1"/>
  <c r="BA19" i="3"/>
  <c r="BA21" s="1"/>
  <c r="E10" i="2" s="1"/>
  <c r="BA23" i="3"/>
  <c r="BA24" s="1"/>
  <c r="E11" i="2" s="1"/>
  <c r="BA26" i="3"/>
  <c r="BA28" s="1"/>
  <c r="E12" i="2" s="1"/>
  <c r="BA30" i="3"/>
  <c r="BA31" s="1"/>
  <c r="E13" i="2" s="1"/>
  <c r="G101" i="3"/>
  <c r="BA133"/>
  <c r="BA140" s="1"/>
  <c r="E25" i="2" s="1"/>
  <c r="G42" i="3"/>
  <c r="G57"/>
  <c r="G67"/>
  <c r="G98"/>
  <c r="E26" i="2" l="1"/>
  <c r="C15" i="1" l="1"/>
  <c r="C19" s="1"/>
  <c r="C22" s="1"/>
  <c r="G38" i="2"/>
  <c r="I38" s="1"/>
  <c r="G37"/>
  <c r="I37" s="1"/>
  <c r="G21" i="1" s="1"/>
  <c r="G36" i="2"/>
  <c r="I36" s="1"/>
  <c r="G20" i="1" s="1"/>
  <c r="G35" i="2"/>
  <c r="I35" s="1"/>
  <c r="G19" i="1" s="1"/>
  <c r="G34" i="2"/>
  <c r="I34" s="1"/>
  <c r="G18" i="1" s="1"/>
  <c r="G33" i="2"/>
  <c r="I33" s="1"/>
  <c r="G17" i="1" s="1"/>
  <c r="G32" i="2"/>
  <c r="I32" s="1"/>
  <c r="G16" i="1" s="1"/>
  <c r="G31" i="2"/>
  <c r="I31" s="1"/>
  <c r="G15" i="1" l="1"/>
  <c r="H39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<sst xmlns="http://schemas.openxmlformats.org/spreadsheetml/2006/main" count="453" uniqueCount="301">
  <si>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</si>
  <si>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</si>
  <si>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</si>
  <si>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</si>
  <si>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</si>
  <si>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</si>
  <si>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</si>
  <si>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</si>
  <si>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</si>
  <si>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</si>
  <si>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</si>
  <si>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</si>
  <si>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</si>
  <si>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</si>
  <si>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</si>
  <si>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</si>
  <si>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</si>
  <si>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</si>
  <si>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</si>
  <si>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</si>
  <si>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</si>
  <si>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</si>
  <si>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</si>
  <si>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</si>
  <si>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</si>
  <si>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</si>
  <si>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</si>
  <si>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</si>
  <si>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</si>
  <si>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</si>
  <si>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</si>
  <si>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</si>
  <si>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</si>
  <si>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</si>
  <si>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</si>
  <si>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</si>
  <si>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</si>
  <si>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</si>
  <si>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</si>
  <si>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</si>
  <si>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</si>
  <si>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</si>
  <si>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</si>
  <si>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</si>
  <si>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</si>
  <si>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</si>
  <si>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</si>
  <si>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</si>
  <si>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</si>
  <si>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</si>
  <si>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</si>
  <si>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</si>
  <si>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</si>
  <si>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</si>
  <si>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</si>
  <si>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</si>
  <si>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</si>
  <si>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</si>
  <si>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</si>
  <si>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</si>
  <si>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</si>
  <si>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</si>
  <si>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</si>
  <si>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</si>
  <si>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</si>
  <si>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</si>
  <si>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</si>
  <si>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</si>
  <si>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</si>
  <si>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</si>
  <si>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</si>
  <si>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</si>
  <si>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</si>
  <si>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</si>
  <si>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</si>
  <si>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</si>
  <si>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</si>
  <si>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2013005</t>
  </si>
  <si>
    <t>Stavební úpravy učeben SPŠ Bruntál</t>
  </si>
  <si>
    <t>SO04</t>
  </si>
  <si>
    <t>Dílny, opravna motocyklů</t>
  </si>
  <si>
    <t>Dílny opravna motocyklů</t>
  </si>
  <si>
    <t>2</t>
  </si>
  <si>
    <t>Základy a zvláštní zakládání</t>
  </si>
  <si>
    <t>240010331T00</t>
  </si>
  <si>
    <t xml:space="preserve">Montáž ventilátorů do potrubí d=200 </t>
  </si>
  <si>
    <t>kus</t>
  </si>
  <si>
    <t>240080002R00</t>
  </si>
  <si>
    <t xml:space="preserve">Potrubí kruhové sk. I. PK 120311 do d 140 </t>
  </si>
  <si>
    <t>m</t>
  </si>
  <si>
    <t>4</t>
  </si>
  <si>
    <t>Vodorovné konstrukce</t>
  </si>
  <si>
    <t>429823012</t>
  </si>
  <si>
    <t>Rozbočka T 90 ° d = 160 mm, d1 = 125 mm, Pz plech</t>
  </si>
  <si>
    <t>61</t>
  </si>
  <si>
    <t>Upravy povrchů vnitřní</t>
  </si>
  <si>
    <t>612421231R00</t>
  </si>
  <si>
    <t xml:space="preserve">Oprava vápen.omítek stěn do 10 % pl. - štukových </t>
  </si>
  <si>
    <t>m2</t>
  </si>
  <si>
    <t>2*(5,9+8,6)*1,9</t>
  </si>
  <si>
    <t>94</t>
  </si>
  <si>
    <t>Lešení a stavební výtahy</t>
  </si>
  <si>
    <t>941955001R00</t>
  </si>
  <si>
    <t xml:space="preserve">Lešení lehké pomocné, výška podlahy do 1,2 m </t>
  </si>
  <si>
    <t>2*(8,6+5,9)*1,2</t>
  </si>
  <si>
    <t>95</t>
  </si>
  <si>
    <t>Dokončovací konstrukce na pozemních stavbách</t>
  </si>
  <si>
    <t>952901111R00</t>
  </si>
  <si>
    <t xml:space="preserve">Vyčištění budov o výšce podlaží do 4 m </t>
  </si>
  <si>
    <t>97</t>
  </si>
  <si>
    <t>Prorážení otvorů</t>
  </si>
  <si>
    <t>974031132R00</t>
  </si>
  <si>
    <t xml:space="preserve">Vysekání rýh ve zdi cihelné 5 x 7 cm </t>
  </si>
  <si>
    <t>stlačený vzduch:7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</si>
  <si>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</si>
  <si>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</si>
  <si>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</si>
  <si>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</si>
  <si>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</si>
  <si>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</si>
  <si>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</si>
  <si>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713111111RT1</t>
  </si>
  <si>
    <t>Izolace tepelné stropů vrchem kladené volně 1 vrstva - materiál ve specifikaci</t>
  </si>
  <si>
    <t>713111221RK6</t>
  </si>
  <si>
    <t>Montáž parozábrany, zavěšené podhl., přelep. spojů AL 170 speciál</t>
  </si>
  <si>
    <t>713411111R00</t>
  </si>
  <si>
    <t xml:space="preserve">Izolace tepelná potrubí rohožemi a drátem 1vrstvá </t>
  </si>
  <si>
    <t>vzt potrubí:11*0,5</t>
  </si>
  <si>
    <t>9,1*0,4</t>
  </si>
  <si>
    <t>63140103</t>
  </si>
  <si>
    <t>Deska minerální vlákno - podélná TR10  tl. 80 mm</t>
  </si>
  <si>
    <t>vzt potrubí:9,14*1,1</t>
  </si>
  <si>
    <t>63150837.A</t>
  </si>
  <si>
    <t>Minerální izolace ze skleněných vláken tl. 180mm R-4,60 m2.K.W-1</t>
  </si>
  <si>
    <t>998713101R00</t>
  </si>
  <si>
    <t xml:space="preserve">Přesun hmot pro izolace tepelné, výšky do 6 m </t>
  </si>
  <si>
    <t>722</t>
  </si>
  <si>
    <t>Vnitřní vodovod</t>
  </si>
  <si>
    <t>722172310R00</t>
  </si>
  <si>
    <t xml:space="preserve">Potrubí z PPR Instaplast, studená, D 16/2,2 mm </t>
  </si>
  <si>
    <t>pro stlačená vzduch:7</t>
  </si>
  <si>
    <t>722181212RT5</t>
  </si>
  <si>
    <t>Izolace návleková  MIRELON PRO tl. stěny 9 mm vnitřní průměr 15 mm</t>
  </si>
  <si>
    <t>725</t>
  </si>
  <si>
    <t>Zařizovací předměty</t>
  </si>
  <si>
    <t>725210821R00</t>
  </si>
  <si>
    <t xml:space="preserve">Demontáž umyvadel bez výtokových armatur </t>
  </si>
  <si>
    <t>soubor</t>
  </si>
  <si>
    <t>725210982R00</t>
  </si>
  <si>
    <t xml:space="preserve">Odmontování zápachové uzávěrky </t>
  </si>
  <si>
    <t>725219401R00</t>
  </si>
  <si>
    <t xml:space="preserve">Montáž umyvadel na šrouby do zdiva </t>
  </si>
  <si>
    <t>725825111RT0</t>
  </si>
  <si>
    <t>Baterie umyvadlová nástěnná ruční základní</t>
  </si>
  <si>
    <t>725829121U00</t>
  </si>
  <si>
    <t xml:space="preserve">Mtž baterie umyv stěna páka+klas </t>
  </si>
  <si>
    <t>725860213R00</t>
  </si>
  <si>
    <t xml:space="preserve">Sifon umyvadlový HL132, DN 30, 40 </t>
  </si>
  <si>
    <t>64214330</t>
  </si>
  <si>
    <t>Umyvadlo bílé s otv. pro bat. 550x450 mm</t>
  </si>
  <si>
    <t>998725203R00</t>
  </si>
  <si>
    <t xml:space="preserve">Přesun hmot pro zařizovací předměty, výšky do 24 m </t>
  </si>
  <si>
    <t>766</t>
  </si>
  <si>
    <t>Konstrukce truhlářské</t>
  </si>
  <si>
    <t>766660722U00</t>
  </si>
  <si>
    <t xml:space="preserve">Mtž dveřní kování </t>
  </si>
  <si>
    <t>766661112R00</t>
  </si>
  <si>
    <t xml:space="preserve">Montáž dveří do zárubně,otevíravých 1kř.do 0,8 m </t>
  </si>
  <si>
    <t>54914620</t>
  </si>
  <si>
    <t>Dveřní kování klíč Cr</t>
  </si>
  <si>
    <t>61160406</t>
  </si>
  <si>
    <t>Dveře vnitřní folie 1/3 sklo 2kř. 145x197 bílé</t>
  </si>
  <si>
    <t>767</t>
  </si>
  <si>
    <t>Konstrukce zámečnické</t>
  </si>
  <si>
    <t>767587001RT1</t>
  </si>
  <si>
    <t>Podhledy kazetové, rošt, kazety 60 x 60 cm včetně dodávky kazet SK</t>
  </si>
  <si>
    <t>998767101R00</t>
  </si>
  <si>
    <t xml:space="preserve">Přesun hmot pro zámečnické konstr., výšky do 6 m </t>
  </si>
  <si>
    <t>777</t>
  </si>
  <si>
    <t>Podlahy ze syntetických hmot</t>
  </si>
  <si>
    <t>77701</t>
  </si>
  <si>
    <t>stěrk podl. na bázi pryskyřic barevná s křem. písk vč, otrysk. vysátí, vyrovnání a zpevnění podlahy</t>
  </si>
  <si>
    <t>kompletní cena včetně přípravy podkladu:50,57</t>
  </si>
  <si>
    <t>781</t>
  </si>
  <si>
    <t>Obklady keramické</t>
  </si>
  <si>
    <t>781415013R00</t>
  </si>
  <si>
    <t xml:space="preserve">Montáž obkladů stěn, porovin., do tmele, 15x15 cm </t>
  </si>
  <si>
    <t>pod obklad:1,5*1,6</t>
  </si>
  <si>
    <t>781419711R00</t>
  </si>
  <si>
    <t xml:space="preserve">Příplatek k obkladu stěn za plochu do 10 m2 jedntl </t>
  </si>
  <si>
    <t>781491001R00</t>
  </si>
  <si>
    <t xml:space="preserve">Montáž lišt k obkladům včetně dodávky lišt </t>
  </si>
  <si>
    <t>1,5+2*1,6</t>
  </si>
  <si>
    <t>59781345</t>
  </si>
  <si>
    <t>Obkládačka jednobarevná  14,8x14,8 bílá mat</t>
  </si>
  <si>
    <t>2,4*1,05</t>
  </si>
  <si>
    <t>998781203R00</t>
  </si>
  <si>
    <t xml:space="preserve">Přesun hmot pro obklady keramické, výšky do 24 m </t>
  </si>
  <si>
    <t>783</t>
  </si>
  <si>
    <t>Nátěry</t>
  </si>
  <si>
    <t>783102811R00</t>
  </si>
  <si>
    <t xml:space="preserve">Odstranění nátěrů z ocel.konstrukcí "B" oškrábáním </t>
  </si>
  <si>
    <t>2*0,3*(2*2+1,45)</t>
  </si>
  <si>
    <t>z radiátoru:10</t>
  </si>
  <si>
    <t>783212100R00</t>
  </si>
  <si>
    <t xml:space="preserve">Nátěr olejový kovových konstrukcí dvojnásobný </t>
  </si>
  <si>
    <t>783312120R00</t>
  </si>
  <si>
    <t xml:space="preserve">Nátěr olejový ocel. radiátor. článků 1+ 1x email </t>
  </si>
  <si>
    <t>1,2*1,2</t>
  </si>
  <si>
    <t>783812910R00</t>
  </si>
  <si>
    <t xml:space="preserve">Údržba, nátěr olejový omítek stěn N + 1x tmel </t>
  </si>
  <si>
    <t>2*(5,9+8,6-1,45)*1,4</t>
  </si>
  <si>
    <t>784</t>
  </si>
  <si>
    <t>Malby</t>
  </si>
  <si>
    <t>784195312R00</t>
  </si>
  <si>
    <t xml:space="preserve">Malba tekutá omyvatelná, bílá, 2 x </t>
  </si>
  <si>
    <t>784401801R00</t>
  </si>
  <si>
    <t xml:space="preserve">Odstranění malby obroušením v místnosti H do 3,8 m </t>
  </si>
  <si>
    <t>M21</t>
  </si>
  <si>
    <t>Elektromontáže</t>
  </si>
  <si>
    <t>M21001</t>
  </si>
  <si>
    <t>Elektroinstalace Samostatný rozpočet</t>
  </si>
  <si>
    <t>kpl</t>
  </si>
  <si>
    <t>M24</t>
  </si>
  <si>
    <t>Montáže vzduchotechnických zařízení</t>
  </si>
  <si>
    <t>210290751R00</t>
  </si>
  <si>
    <t xml:space="preserve">Montáž ventilátoru do 1,5 kW </t>
  </si>
  <si>
    <t>24001</t>
  </si>
  <si>
    <t xml:space="preserve">Průchod VZT atyp přes okno d 600 </t>
  </si>
  <si>
    <t>240070919R00</t>
  </si>
  <si>
    <t xml:space="preserve">Žaluzie protidešťová na potrubí vel. 400x 400 </t>
  </si>
  <si>
    <t>240071080F01</t>
  </si>
  <si>
    <t xml:space="preserve">Montáž talířových ventilů 100 - 160 </t>
  </si>
  <si>
    <t>240071362T00</t>
  </si>
  <si>
    <t xml:space="preserve">Montáž mřížek dveřních všechny typy </t>
  </si>
  <si>
    <t>240080321R00</t>
  </si>
  <si>
    <t xml:space="preserve">Potrubí Spiro PA 120305  do  d 125 </t>
  </si>
  <si>
    <t>4,35+4,75</t>
  </si>
  <si>
    <t>240080323R00</t>
  </si>
  <si>
    <t xml:space="preserve">Potrubí Spiro PA 120305  do  d 160 </t>
  </si>
  <si>
    <t>5+6</t>
  </si>
  <si>
    <t>240080340R00</t>
  </si>
  <si>
    <t xml:space="preserve">Trouby ohebné kovové Flexo do  d 125 </t>
  </si>
  <si>
    <t>dopojení výustek:5*0,5</t>
  </si>
  <si>
    <t>240080799T00</t>
  </si>
  <si>
    <t xml:space="preserve">Kotvení, těsnění, spojovací materiál </t>
  </si>
  <si>
    <t>kg</t>
  </si>
  <si>
    <t>283550243.F</t>
  </si>
  <si>
    <t xml:space="preserve">Páska samolepicí a těsnící Al 30. š=50mm/50m </t>
  </si>
  <si>
    <t>767995101R00</t>
  </si>
  <si>
    <t xml:space="preserve">Montáž kovových atypických konstrukcí do 5 kg </t>
  </si>
  <si>
    <t>vzt:10</t>
  </si>
  <si>
    <t>904      R01</t>
  </si>
  <si>
    <t>Hzs-zkoušky v rámci montáž.prací Komplexní vyzkoušení a nastavení VZT</t>
  </si>
  <si>
    <t>h</t>
  </si>
  <si>
    <t>240071383F01</t>
  </si>
  <si>
    <t xml:space="preserve">Mřížka dveřní oboustranná 400x300 neprůhledná AL </t>
  </si>
  <si>
    <t>M2401</t>
  </si>
  <si>
    <t>Dodávka a montáž příslušenství pro distribuci stlačeného vzduchu</t>
  </si>
  <si>
    <t>komple</t>
  </si>
  <si>
    <t>ZÁSTRČKOVÁ SPOJKA :5</t>
  </si>
  <si>
    <t>PŘÍMÁ G 1/2" PRŮMĚR 10mm + 5x HADICE SPIRÁLOVÁ POLYAMID G1/4" 10x8mm :</t>
  </si>
  <si>
    <t>DÉLKA 5m +  SADA PŘÍSLUŠENSTVÍ PRO VZDUCHOVÉ :</t>
  </si>
  <si>
    <t>HADICE S MANOMETREM (ODSOUHLASIT S INVESTOREM):</t>
  </si>
  <si>
    <t>42912186.F</t>
  </si>
  <si>
    <t>Radiální ventilátor rad. K 160 XL, reg. otáček 770 m3/hod, 53,1 dB</t>
  </si>
  <si>
    <t>42952761.F</t>
  </si>
  <si>
    <t>Spona venltilátoru  FK 200</t>
  </si>
  <si>
    <t>42972693.F</t>
  </si>
  <si>
    <t>Ventil talířový odvodní E 125, vč.rámečku FRP</t>
  </si>
  <si>
    <t>429822005</t>
  </si>
  <si>
    <t>Oblouk segmentový 90°, d 160 mm Pz plech</t>
  </si>
  <si>
    <t>429823005</t>
  </si>
  <si>
    <t>Rozbočka T 90 ° d = 125 mm, d1 =125 mm, Pz plech</t>
  </si>
  <si>
    <t>429823008</t>
  </si>
  <si>
    <t>Rozbočka T 90 ° d = 150 mm, d1 =150 mm, Pz plech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</si>
  <si>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</si>
  <si>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</si>
  <si>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</si>
  <si>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</si>
  <si>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</si>
  <si>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</si>
  <si>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</si>
  <si>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</si>
  <si>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</si>
  <si>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</si>
  <si>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</si>
  <si>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</si>
  <si>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979087112R00</t>
  </si>
  <si>
    <t xml:space="preserve">Nakládání suti na dopravní prostředky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</si>
  <si>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</si>
  <si>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</si>
  <si>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</si>
  <si>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</si>
  <si>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</si>
  <si>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</si>
  <si>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</si>
  <si>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</si>
  <si>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</si>
  <si>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</si>
  <si>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SPŠ Bruntál, p.o.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</si>
</sst>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Dílny opravna motocyklů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300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2013005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Rekapitulace!A31</f>
        <v>Ztížené výrobní podmínky</v>
      </c>
      <c r="E15" s="61"/>
      <c r="F15" s="62"/>
      <c r="G15" s="59">
        <f>Rekapitulace!I31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Rekapitulace!A32</f>
        <v>Oborová přirážka</v>
      </c>
      <c r="E16" s="63"/>
      <c r="F16" s="64"/>
      <c r="G16" s="59">
        <f>Rekapitulace!I32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Rekapitulace!A33</f>
        <v>Přesun stavebních kapacit</v>
      </c>
      <c r="E17" s="63"/>
      <c r="F17" s="64"/>
      <c r="G17" s="59">
        <f>Rekapitulace!I33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Rekapitulace!A34</f>
        <v>Mimostaveništní doprava</v>
      </c>
      <c r="E18" s="63"/>
      <c r="F18" s="64"/>
      <c r="G18" s="59">
        <f>Rekapitulace!I34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Rekapitulace!A35</f>
        <v>Zařízení staveniště</v>
      </c>
      <c r="E19" s="63"/>
      <c r="F19" s="64"/>
      <c r="G19" s="59">
        <f>Rekapitulace!I35</f>
        <v>0</v>
      </c>
    </row>
    <row r="20" spans="1:7" ht="15.95" customHeight="1">
      <c r="A20" s="67"/>
      <c r="B20" s="58"/>
      <c r="C20" s="59"/>
      <c r="D20" s="9" t="str">
        <f>Rekapitulace!A36</f>
        <v>Provoz investora</v>
      </c>
      <c r="E20" s="63"/>
      <c r="F20" s="64"/>
      <c r="G20" s="59">
        <f>Rekapitulace!I36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Rekapitulace!A37</f>
        <v>Kompletační činnost (IČD)</v>
      </c>
      <c r="E21" s="63"/>
      <c r="F21" s="64"/>
      <c r="G21" s="59">
        <f>Rekapitulace!I37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0"/>
  <sheetViews>
    <sheetView workbookViewId="0">
      <selection activeCell="H39" sqref="H39:I3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2013005 Stavební úpravy učeben SPŠ Bruntál</v>
      </c>
      <c r="D1" s="111"/>
      <c r="E1" s="112"/>
      <c r="F1" s="111"/>
      <c r="G1" s="113" t="s">
        <v>49</v>
      </c>
      <c r="H1" s="114" t="s">
        <v>73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SO04 Dílny, opravna motocyklů</v>
      </c>
      <c r="D2" s="119"/>
      <c r="E2" s="120"/>
      <c r="F2" s="119"/>
      <c r="G2" s="121" t="s">
        <v>81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2</v>
      </c>
      <c r="B7" s="133" t="str">
        <f>Položky!C7</f>
        <v>Základy a zvláštní zakládání</v>
      </c>
      <c r="C7" s="69"/>
      <c r="D7" s="134"/>
      <c r="E7" s="228">
        <f>Položky!BA10</f>
        <v>0</v>
      </c>
      <c r="F7" s="229">
        <f>Položky!BB10</f>
        <v>0</v>
      </c>
      <c r="G7" s="229">
        <f>Položky!BC10</f>
        <v>0</v>
      </c>
      <c r="H7" s="229">
        <f>Položky!BD10</f>
        <v>0</v>
      </c>
      <c r="I7" s="230">
        <f>Položky!BE10</f>
        <v>0</v>
      </c>
    </row>
    <row r="8" spans="1:9" s="37" customFormat="1">
      <c r="A8" s="227" t="str">
        <f>Položky!B11</f>
        <v>4</v>
      </c>
      <c r="B8" s="133" t="str">
        <f>Položky!C11</f>
        <v>Vodorovné konstrukce</v>
      </c>
      <c r="C8" s="69"/>
      <c r="D8" s="134"/>
      <c r="E8" s="228">
        <f>Položky!BA13</f>
        <v>0</v>
      </c>
      <c r="F8" s="229">
        <f>Položky!BB13</f>
        <v>0</v>
      </c>
      <c r="G8" s="229">
        <f>Položky!BC13</f>
        <v>0</v>
      </c>
      <c r="H8" s="229">
        <f>Položky!BD13</f>
        <v>0</v>
      </c>
      <c r="I8" s="230">
        <f>Položky!BE13</f>
        <v>0</v>
      </c>
    </row>
    <row r="9" spans="1:9" s="37" customFormat="1">
      <c r="A9" s="227" t="str">
        <f>Položky!B14</f>
        <v>61</v>
      </c>
      <c r="B9" s="133" t="str">
        <f>Položky!C14</f>
        <v>Upravy povrchů vnitřní</v>
      </c>
      <c r="C9" s="69"/>
      <c r="D9" s="134"/>
      <c r="E9" s="228">
        <f>Položky!BA17</f>
        <v>0</v>
      </c>
      <c r="F9" s="229">
        <f>Položky!BB17</f>
        <v>0</v>
      </c>
      <c r="G9" s="229">
        <f>Položky!BC17</f>
        <v>0</v>
      </c>
      <c r="H9" s="229">
        <f>Položky!BD17</f>
        <v>0</v>
      </c>
      <c r="I9" s="230">
        <f>Položky!BE17</f>
        <v>0</v>
      </c>
    </row>
    <row r="10" spans="1:9" s="37" customFormat="1">
      <c r="A10" s="227" t="str">
        <f>Položky!B18</f>
        <v>94</v>
      </c>
      <c r="B10" s="133" t="str">
        <f>Položky!C18</f>
        <v>Lešení a stavební výtahy</v>
      </c>
      <c r="C10" s="69"/>
      <c r="D10" s="134"/>
      <c r="E10" s="228">
        <f>Položky!BA21</f>
        <v>0</v>
      </c>
      <c r="F10" s="229">
        <f>Položky!BB21</f>
        <v>0</v>
      </c>
      <c r="G10" s="229">
        <f>Položky!BC21</f>
        <v>0</v>
      </c>
      <c r="H10" s="229">
        <f>Položky!BD21</f>
        <v>0</v>
      </c>
      <c r="I10" s="230">
        <f>Položky!BE21</f>
        <v>0</v>
      </c>
    </row>
    <row r="11" spans="1:9" s="37" customFormat="1">
      <c r="A11" s="227" t="str">
        <f>Položky!B22</f>
        <v>95</v>
      </c>
      <c r="B11" s="133" t="str">
        <f>Položky!C22</f>
        <v>Dokončovací konstrukce na pozemních stavbách</v>
      </c>
      <c r="C11" s="69"/>
      <c r="D11" s="134"/>
      <c r="E11" s="228">
        <f>Položky!BA24</f>
        <v>0</v>
      </c>
      <c r="F11" s="229">
        <f>Položky!BB24</f>
        <v>0</v>
      </c>
      <c r="G11" s="229">
        <f>Položky!BC24</f>
        <v>0</v>
      </c>
      <c r="H11" s="229">
        <f>Položky!BD24</f>
        <v>0</v>
      </c>
      <c r="I11" s="230">
        <f>Položky!BE24</f>
        <v>0</v>
      </c>
    </row>
    <row r="12" spans="1:9" s="37" customFormat="1">
      <c r="A12" s="227" t="str">
        <f>Položky!B25</f>
        <v>97</v>
      </c>
      <c r="B12" s="133" t="str">
        <f>Položky!C25</f>
        <v>Prorážení otvorů</v>
      </c>
      <c r="C12" s="69"/>
      <c r="D12" s="134"/>
      <c r="E12" s="228">
        <f>Položky!BA28</f>
        <v>0</v>
      </c>
      <c r="F12" s="229">
        <f>Položky!BB28</f>
        <v>0</v>
      </c>
      <c r="G12" s="229">
        <f>Položky!BC28</f>
        <v>0</v>
      </c>
      <c r="H12" s="229">
        <f>Položky!BD28</f>
        <v>0</v>
      </c>
      <c r="I12" s="230">
        <f>Položky!BE28</f>
        <v>0</v>
      </c>
    </row>
    <row r="13" spans="1:9" s="37" customFormat="1">
      <c r="A13" s="227" t="str">
        <f>Položky!B29</f>
        <v>99</v>
      </c>
      <c r="B13" s="133" t="str">
        <f>Položky!C29</f>
        <v>Staveništní přesun hmot</v>
      </c>
      <c r="C13" s="69"/>
      <c r="D13" s="134"/>
      <c r="E13" s="228">
        <f>Položky!BA31</f>
        <v>0</v>
      </c>
      <c r="F13" s="229">
        <f>Položky!BB31</f>
        <v>0</v>
      </c>
      <c r="G13" s="229">
        <f>Položky!BC31</f>
        <v>0</v>
      </c>
      <c r="H13" s="229">
        <f>Položky!BD31</f>
        <v>0</v>
      </c>
      <c r="I13" s="230">
        <f>Položky!BE31</f>
        <v>0</v>
      </c>
    </row>
    <row r="14" spans="1:9" s="37" customFormat="1">
      <c r="A14" s="227" t="str">
        <f>Položky!B32</f>
        <v>713</v>
      </c>
      <c r="B14" s="133" t="str">
        <f>Položky!C32</f>
        <v>Izolace tepelné</v>
      </c>
      <c r="C14" s="69"/>
      <c r="D14" s="134"/>
      <c r="E14" s="228">
        <f>Položky!BA42</f>
        <v>0</v>
      </c>
      <c r="F14" s="229">
        <f>Položky!BB42</f>
        <v>0</v>
      </c>
      <c r="G14" s="229">
        <f>Položky!BC42</f>
        <v>0</v>
      </c>
      <c r="H14" s="229">
        <f>Položky!BD42</f>
        <v>0</v>
      </c>
      <c r="I14" s="230">
        <f>Položky!BE42</f>
        <v>0</v>
      </c>
    </row>
    <row r="15" spans="1:9" s="37" customFormat="1">
      <c r="A15" s="227" t="str">
        <f>Položky!B43</f>
        <v>722</v>
      </c>
      <c r="B15" s="133" t="str">
        <f>Položky!C43</f>
        <v>Vnitřní vodovod</v>
      </c>
      <c r="C15" s="69"/>
      <c r="D15" s="134"/>
      <c r="E15" s="228">
        <f>Položky!BA47</f>
        <v>0</v>
      </c>
      <c r="F15" s="229">
        <f>Položky!BB47</f>
        <v>0</v>
      </c>
      <c r="G15" s="229">
        <f>Položky!BC47</f>
        <v>0</v>
      </c>
      <c r="H15" s="229">
        <f>Položky!BD47</f>
        <v>0</v>
      </c>
      <c r="I15" s="230">
        <f>Položky!BE47</f>
        <v>0</v>
      </c>
    </row>
    <row r="16" spans="1:9" s="37" customFormat="1">
      <c r="A16" s="227" t="str">
        <f>Položky!B48</f>
        <v>725</v>
      </c>
      <c r="B16" s="133" t="str">
        <f>Položky!C48</f>
        <v>Zařizovací předměty</v>
      </c>
      <c r="C16" s="69"/>
      <c r="D16" s="134"/>
      <c r="E16" s="228">
        <f>Položky!BA57</f>
        <v>0</v>
      </c>
      <c r="F16" s="229">
        <f>Položky!BB57</f>
        <v>0</v>
      </c>
      <c r="G16" s="229">
        <f>Položky!BC57</f>
        <v>0</v>
      </c>
      <c r="H16" s="229">
        <f>Položky!BD57</f>
        <v>0</v>
      </c>
      <c r="I16" s="230">
        <f>Položky!BE57</f>
        <v>0</v>
      </c>
    </row>
    <row r="17" spans="1:57" s="37" customFormat="1">
      <c r="A17" s="227" t="str">
        <f>Položky!B58</f>
        <v>766</v>
      </c>
      <c r="B17" s="133" t="str">
        <f>Položky!C58</f>
        <v>Konstrukce truhlářské</v>
      </c>
      <c r="C17" s="69"/>
      <c r="D17" s="134"/>
      <c r="E17" s="228">
        <f>Položky!BA63</f>
        <v>0</v>
      </c>
      <c r="F17" s="229">
        <f>Položky!BB63</f>
        <v>0</v>
      </c>
      <c r="G17" s="229">
        <f>Položky!BC63</f>
        <v>0</v>
      </c>
      <c r="H17" s="229">
        <f>Položky!BD63</f>
        <v>0</v>
      </c>
      <c r="I17" s="230">
        <f>Položky!BE63</f>
        <v>0</v>
      </c>
    </row>
    <row r="18" spans="1:57" s="37" customFormat="1">
      <c r="A18" s="227" t="str">
        <f>Položky!B64</f>
        <v>767</v>
      </c>
      <c r="B18" s="133" t="str">
        <f>Položky!C64</f>
        <v>Konstrukce zámečnické</v>
      </c>
      <c r="C18" s="69"/>
      <c r="D18" s="134"/>
      <c r="E18" s="228">
        <f>Položky!BA67</f>
        <v>0</v>
      </c>
      <c r="F18" s="229">
        <f>Položky!BB67</f>
        <v>0</v>
      </c>
      <c r="G18" s="229">
        <f>Položky!BC67</f>
        <v>0</v>
      </c>
      <c r="H18" s="229">
        <f>Položky!BD67</f>
        <v>0</v>
      </c>
      <c r="I18" s="230">
        <f>Položky!BE67</f>
        <v>0</v>
      </c>
    </row>
    <row r="19" spans="1:57" s="37" customFormat="1">
      <c r="A19" s="227" t="str">
        <f>Položky!B68</f>
        <v>777</v>
      </c>
      <c r="B19" s="133" t="str">
        <f>Položky!C68</f>
        <v>Podlahy ze syntetických hmot</v>
      </c>
      <c r="C19" s="69"/>
      <c r="D19" s="134"/>
      <c r="E19" s="228">
        <f>Položky!BA71</f>
        <v>0</v>
      </c>
      <c r="F19" s="229">
        <f>Položky!BB71</f>
        <v>0</v>
      </c>
      <c r="G19" s="229">
        <f>Položky!BC71</f>
        <v>0</v>
      </c>
      <c r="H19" s="229">
        <f>Položky!BD71</f>
        <v>0</v>
      </c>
      <c r="I19" s="230">
        <f>Položky!BE71</f>
        <v>0</v>
      </c>
    </row>
    <row r="20" spans="1:57" s="37" customFormat="1">
      <c r="A20" s="227" t="str">
        <f>Položky!B72</f>
        <v>781</v>
      </c>
      <c r="B20" s="133" t="str">
        <f>Položky!C72</f>
        <v>Obklady keramické</v>
      </c>
      <c r="C20" s="69"/>
      <c r="D20" s="134"/>
      <c r="E20" s="228">
        <f>Položky!BA81</f>
        <v>0</v>
      </c>
      <c r="F20" s="229">
        <f>Položky!BB81</f>
        <v>0</v>
      </c>
      <c r="G20" s="229">
        <f>Položky!BC81</f>
        <v>0</v>
      </c>
      <c r="H20" s="229">
        <f>Položky!BD81</f>
        <v>0</v>
      </c>
      <c r="I20" s="230">
        <f>Položky!BE81</f>
        <v>0</v>
      </c>
    </row>
    <row r="21" spans="1:57" s="37" customFormat="1">
      <c r="A21" s="227" t="str">
        <f>Položky!B82</f>
        <v>783</v>
      </c>
      <c r="B21" s="133" t="str">
        <f>Položky!C82</f>
        <v>Nátěry</v>
      </c>
      <c r="C21" s="69"/>
      <c r="D21" s="134"/>
      <c r="E21" s="228">
        <f>Položky!BA92</f>
        <v>0</v>
      </c>
      <c r="F21" s="229">
        <f>Položky!BB92</f>
        <v>0</v>
      </c>
      <c r="G21" s="229">
        <f>Položky!BC92</f>
        <v>0</v>
      </c>
      <c r="H21" s="229">
        <f>Položky!BD92</f>
        <v>0</v>
      </c>
      <c r="I21" s="230">
        <f>Položky!BE92</f>
        <v>0</v>
      </c>
    </row>
    <row r="22" spans="1:57" s="37" customFormat="1">
      <c r="A22" s="227" t="str">
        <f>Položky!B93</f>
        <v>784</v>
      </c>
      <c r="B22" s="133" t="str">
        <f>Položky!C93</f>
        <v>Malby</v>
      </c>
      <c r="C22" s="69"/>
      <c r="D22" s="134"/>
      <c r="E22" s="228">
        <f>Položky!BA98</f>
        <v>0</v>
      </c>
      <c r="F22" s="229">
        <f>Položky!BB98</f>
        <v>0</v>
      </c>
      <c r="G22" s="229">
        <f>Položky!BC98</f>
        <v>0</v>
      </c>
      <c r="H22" s="229">
        <f>Položky!BD98</f>
        <v>0</v>
      </c>
      <c r="I22" s="230">
        <f>Položky!BE98</f>
        <v>0</v>
      </c>
    </row>
    <row r="23" spans="1:57" s="37" customFormat="1">
      <c r="A23" s="227" t="str">
        <f>Položky!B99</f>
        <v>M21</v>
      </c>
      <c r="B23" s="133" t="str">
        <f>Položky!C99</f>
        <v>Elektromontáže</v>
      </c>
      <c r="C23" s="69"/>
      <c r="D23" s="134"/>
      <c r="E23" s="228">
        <f>Položky!BA101</f>
        <v>0</v>
      </c>
      <c r="F23" s="229">
        <f>Položky!BB101</f>
        <v>0</v>
      </c>
      <c r="G23" s="229">
        <f>Položky!BC101</f>
        <v>0</v>
      </c>
      <c r="H23" s="229">
        <f>Položky!BD101</f>
        <v>0</v>
      </c>
      <c r="I23" s="230">
        <f>Položky!BE101</f>
        <v>0</v>
      </c>
    </row>
    <row r="24" spans="1:57" s="37" customFormat="1">
      <c r="A24" s="227" t="str">
        <f>Položky!B102</f>
        <v>M24</v>
      </c>
      <c r="B24" s="133" t="str">
        <f>Položky!C102</f>
        <v>Montáže vzduchotechnických zařízení</v>
      </c>
      <c r="C24" s="69"/>
      <c r="D24" s="134"/>
      <c r="E24" s="228">
        <f>Položky!BA131</f>
        <v>0</v>
      </c>
      <c r="F24" s="229">
        <f>Položky!BB131</f>
        <v>0</v>
      </c>
      <c r="G24" s="229">
        <f>Položky!BC131</f>
        <v>0</v>
      </c>
      <c r="H24" s="229">
        <f>Položky!BD131</f>
        <v>0</v>
      </c>
      <c r="I24" s="230">
        <f>Položky!BE131</f>
        <v>0</v>
      </c>
    </row>
    <row r="25" spans="1:57" s="37" customFormat="1" ht="13.5" thickBot="1">
      <c r="A25" s="227" t="str">
        <f>Položky!B132</f>
        <v>D96</v>
      </c>
      <c r="B25" s="133" t="str">
        <f>Položky!C132</f>
        <v>Přesuny suti a vybouraných hmot</v>
      </c>
      <c r="C25" s="69"/>
      <c r="D25" s="134"/>
      <c r="E25" s="228">
        <f>Položky!BA140</f>
        <v>0</v>
      </c>
      <c r="F25" s="229">
        <f>Položky!BB140</f>
        <v>0</v>
      </c>
      <c r="G25" s="229">
        <f>Položky!BC140</f>
        <v>0</v>
      </c>
      <c r="H25" s="229">
        <f>Položky!BD140</f>
        <v>0</v>
      </c>
      <c r="I25" s="230">
        <f>Položky!BE140</f>
        <v>0</v>
      </c>
    </row>
    <row r="26" spans="1:57" s="141" customFormat="1" ht="13.5" thickBot="1">
      <c r="A26" s="135"/>
      <c r="B26" s="136" t="s">
        <v>57</v>
      </c>
      <c r="C26" s="136"/>
      <c r="D26" s="137"/>
      <c r="E26" s="138">
        <f>SUM(E7:E25)</f>
        <v>0</v>
      </c>
      <c r="F26" s="139">
        <f>SUM(F7:F25)</f>
        <v>0</v>
      </c>
      <c r="G26" s="139">
        <f>SUM(G7:G25)</f>
        <v>0</v>
      </c>
      <c r="H26" s="139">
        <f>SUM(H7:H25)</f>
        <v>0</v>
      </c>
      <c r="I26" s="140">
        <f>SUM(I7:I25)</f>
        <v>0</v>
      </c>
    </row>
    <row r="27" spans="1:57">
      <c r="A27" s="69"/>
      <c r="B27" s="69"/>
      <c r="C27" s="69"/>
      <c r="D27" s="69"/>
      <c r="E27" s="69"/>
      <c r="F27" s="69"/>
      <c r="G27" s="69"/>
      <c r="H27" s="69"/>
      <c r="I27" s="69"/>
    </row>
    <row r="28" spans="1:57" ht="19.5" customHeight="1">
      <c r="A28" s="125" t="s">
        <v>58</v>
      </c>
      <c r="B28" s="125"/>
      <c r="C28" s="125"/>
      <c r="D28" s="125"/>
      <c r="E28" s="125"/>
      <c r="F28" s="125"/>
      <c r="G28" s="142"/>
      <c r="H28" s="125"/>
      <c r="I28" s="125"/>
      <c r="BA28" s="43"/>
      <c r="BB28" s="43"/>
      <c r="BC28" s="43"/>
      <c r="BD28" s="43"/>
      <c r="BE28" s="43"/>
    </row>
    <row r="29" spans="1:57" ht="13.5" thickBot="1">
      <c r="A29" s="82"/>
      <c r="B29" s="82"/>
      <c r="C29" s="82"/>
      <c r="D29" s="82"/>
      <c r="E29" s="82"/>
      <c r="F29" s="82"/>
      <c r="G29" s="82"/>
      <c r="H29" s="82"/>
      <c r="I29" s="82"/>
    </row>
    <row r="30" spans="1:57">
      <c r="A30" s="76" t="s">
        <v>59</v>
      </c>
      <c r="B30" s="77"/>
      <c r="C30" s="77"/>
      <c r="D30" s="143"/>
      <c r="E30" s="144" t="s">
        <v>60</v>
      </c>
      <c r="F30" s="145" t="s">
        <v>61</v>
      </c>
      <c r="G30" s="146" t="s">
        <v>62</v>
      </c>
      <c r="H30" s="147"/>
      <c r="I30" s="148" t="s">
        <v>60</v>
      </c>
    </row>
    <row r="31" spans="1:57">
      <c r="A31" s="67" t="s">
        <v>292</v>
      </c>
      <c r="B31" s="58"/>
      <c r="C31" s="58"/>
      <c r="D31" s="149"/>
      <c r="E31" s="150"/>
      <c r="F31" s="151"/>
      <c r="G31" s="152">
        <f>CHOOSE(BA31+1,HSV+PSV,HSV+PSV+Mont,HSV+PSV+Dodavka+Mont,HSV,PSV,Mont,Dodavka,Mont+Dodavka,0)</f>
        <v>0</v>
      </c>
      <c r="H31" s="153"/>
      <c r="I31" s="154">
        <f>E31+F31*G31/100</f>
        <v>0</v>
      </c>
      <c r="BA31">
        <v>0</v>
      </c>
    </row>
    <row r="32" spans="1:57">
      <c r="A32" s="67" t="s">
        <v>293</v>
      </c>
      <c r="B32" s="58"/>
      <c r="C32" s="58"/>
      <c r="D32" s="149"/>
      <c r="E32" s="150"/>
      <c r="F32" s="151"/>
      <c r="G32" s="152">
        <f>CHOOSE(BA32+1,HSV+PSV,HSV+PSV+Mont,HSV+PSV+Dodavka+Mont,HSV,PSV,Mont,Dodavka,Mont+Dodavka,0)</f>
        <v>0</v>
      </c>
      <c r="H32" s="153"/>
      <c r="I32" s="154">
        <f>E32+F32*G32/100</f>
        <v>0</v>
      </c>
      <c r="BA32">
        <v>0</v>
      </c>
    </row>
    <row r="33" spans="1:53">
      <c r="A33" s="67" t="s">
        <v>294</v>
      </c>
      <c r="B33" s="58"/>
      <c r="C33" s="58"/>
      <c r="D33" s="149"/>
      <c r="E33" s="150"/>
      <c r="F33" s="151"/>
      <c r="G33" s="152">
        <f>CHOOSE(BA33+1,HSV+PSV,HSV+PSV+Mont,HSV+PSV+Dodavka+Mont,HSV,PSV,Mont,Dodavka,Mont+Dodavka,0)</f>
        <v>0</v>
      </c>
      <c r="H33" s="153"/>
      <c r="I33" s="154">
        <f>E33+F33*G33/100</f>
        <v>0</v>
      </c>
      <c r="BA33">
        <v>0</v>
      </c>
    </row>
    <row r="34" spans="1:53">
      <c r="A34" s="67" t="s">
        <v>295</v>
      </c>
      <c r="B34" s="58"/>
      <c r="C34" s="58"/>
      <c r="D34" s="149"/>
      <c r="E34" s="150"/>
      <c r="F34" s="151"/>
      <c r="G34" s="152">
        <f>CHOOSE(BA34+1,HSV+PSV,HSV+PSV+Mont,HSV+PSV+Dodavka+Mont,HSV,PSV,Mont,Dodavka,Mont+Dodavka,0)</f>
        <v>0</v>
      </c>
      <c r="H34" s="153"/>
      <c r="I34" s="154">
        <f>E34+F34*G34/100</f>
        <v>0</v>
      </c>
      <c r="BA34">
        <v>0</v>
      </c>
    </row>
    <row r="35" spans="1:53">
      <c r="A35" s="67" t="s">
        <v>296</v>
      </c>
      <c r="B35" s="58"/>
      <c r="C35" s="58"/>
      <c r="D35" s="149"/>
      <c r="E35" s="150"/>
      <c r="F35" s="151"/>
      <c r="G35" s="152">
        <f>CHOOSE(BA35+1,HSV+PSV,HSV+PSV+Mont,HSV+PSV+Dodavka+Mont,HSV,PSV,Mont,Dodavka,Mont+Dodavka,0)</f>
        <v>0</v>
      </c>
      <c r="H35" s="153"/>
      <c r="I35" s="154">
        <f>E35+F35*G35/100</f>
        <v>0</v>
      </c>
      <c r="BA35">
        <v>1</v>
      </c>
    </row>
    <row r="36" spans="1:53">
      <c r="A36" s="67" t="s">
        <v>297</v>
      </c>
      <c r="B36" s="58"/>
      <c r="C36" s="58"/>
      <c r="D36" s="149"/>
      <c r="E36" s="150"/>
      <c r="F36" s="151"/>
      <c r="G36" s="152">
        <f>CHOOSE(BA36+1,HSV+PSV,HSV+PSV+Mont,HSV+PSV+Dodavka+Mont,HSV,PSV,Mont,Dodavka,Mont+Dodavka,0)</f>
        <v>0</v>
      </c>
      <c r="H36" s="153"/>
      <c r="I36" s="154">
        <f>E36+F36*G36/100</f>
        <v>0</v>
      </c>
      <c r="BA36">
        <v>1</v>
      </c>
    </row>
    <row r="37" spans="1:53">
      <c r="A37" s="67" t="s">
        <v>298</v>
      </c>
      <c r="B37" s="58"/>
      <c r="C37" s="58"/>
      <c r="D37" s="149"/>
      <c r="E37" s="150"/>
      <c r="F37" s="151"/>
      <c r="G37" s="152">
        <f>CHOOSE(BA37+1,HSV+PSV,HSV+PSV+Mont,HSV+PSV+Dodavka+Mont,HSV,PSV,Mont,Dodavka,Mont+Dodavka,0)</f>
        <v>0</v>
      </c>
      <c r="H37" s="153"/>
      <c r="I37" s="154">
        <f>E37+F37*G37/100</f>
        <v>0</v>
      </c>
      <c r="BA37">
        <v>2</v>
      </c>
    </row>
    <row r="38" spans="1:53">
      <c r="A38" s="67" t="s">
        <v>299</v>
      </c>
      <c r="B38" s="58"/>
      <c r="C38" s="58"/>
      <c r="D38" s="149"/>
      <c r="E38" s="150"/>
      <c r="F38" s="151"/>
      <c r="G38" s="152">
        <f>CHOOSE(BA38+1,HSV+PSV,HSV+PSV+Mont,HSV+PSV+Dodavka+Mont,HSV,PSV,Mont,Dodavka,Mont+Dodavka,0)</f>
        <v>0</v>
      </c>
      <c r="H38" s="153"/>
      <c r="I38" s="154">
        <f>E38+F38*G38/100</f>
        <v>0</v>
      </c>
      <c r="BA38">
        <v>2</v>
      </c>
    </row>
    <row r="39" spans="1:53" ht="13.5" thickBot="1">
      <c r="A39" s="155"/>
      <c r="B39" s="156" t="s">
        <v>63</v>
      </c>
      <c r="C39" s="157"/>
      <c r="D39" s="158"/>
      <c r="E39" s="159"/>
      <c r="F39" s="160"/>
      <c r="G39" s="160"/>
      <c r="H39" s="161">
        <f>SUM(I31:I38)</f>
        <v>0</v>
      </c>
      <c r="I39" s="162"/>
    </row>
    <row r="41" spans="1:53">
      <c r="B41" s="141"/>
      <c r="F41" s="163"/>
      <c r="G41" s="164"/>
      <c r="H41" s="164"/>
      <c r="I41" s="165"/>
    </row>
    <row r="42" spans="1:53">
      <c r="F42" s="163"/>
      <c r="G42" s="164"/>
      <c r="H42" s="164"/>
      <c r="I42" s="165"/>
    </row>
    <row r="43" spans="1:53">
      <c r="F43" s="163"/>
      <c r="G43" s="164"/>
      <c r="H43" s="164"/>
      <c r="I43" s="165"/>
    </row>
    <row r="44" spans="1:53">
      <c r="F44" s="163"/>
      <c r="G44" s="164"/>
      <c r="H44" s="164"/>
      <c r="I44" s="165"/>
    </row>
    <row r="45" spans="1:53">
      <c r="F45" s="163"/>
      <c r="G45" s="164"/>
      <c r="H45" s="164"/>
      <c r="I45" s="165"/>
    </row>
    <row r="46" spans="1:53">
      <c r="F46" s="163"/>
      <c r="G46" s="164"/>
      <c r="H46" s="164"/>
      <c r="I46" s="165"/>
    </row>
    <row r="47" spans="1:53">
      <c r="F47" s="163"/>
      <c r="G47" s="164"/>
      <c r="H47" s="164"/>
      <c r="I47" s="165"/>
    </row>
    <row r="48" spans="1:53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  <row r="88" spans="6:9">
      <c r="F88" s="163"/>
      <c r="G88" s="164"/>
      <c r="H88" s="164"/>
      <c r="I88" s="165"/>
    </row>
    <row r="89" spans="6:9">
      <c r="F89" s="163"/>
      <c r="G89" s="164"/>
      <c r="H89" s="164"/>
      <c r="I89" s="165"/>
    </row>
    <row r="90" spans="6:9">
      <c r="F90" s="163"/>
      <c r="G90" s="164"/>
      <c r="H90" s="164"/>
      <c r="I90" s="165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13"/>
  <sheetViews>
    <sheetView showGridLines="0" showZeros="0" workbookViewId="0">
      <selection activeCell="A140" sqref="A140:IV142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2013005 Stavební úpravy učeben SPŠ Bruntál</v>
      </c>
      <c r="D3" s="172"/>
      <c r="E3" s="173" t="s">
        <v>64</v>
      </c>
      <c r="F3" s="174" t="str">
        <f>Rekapitulace!H1</f>
        <v>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SO04 Dílny, opravna motocyklů</v>
      </c>
      <c r="D4" s="177"/>
      <c r="E4" s="178" t="str">
        <f>Rekapitulace!G2</f>
        <v>Dílny opravna motocyklů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0</v>
      </c>
      <c r="AC8" s="167">
        <v>0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0</v>
      </c>
      <c r="CZ8" s="167">
        <v>0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3.6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0</v>
      </c>
      <c r="AC9" s="167">
        <v>0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0</v>
      </c>
      <c r="CZ9" s="167">
        <v>0</v>
      </c>
    </row>
    <row r="10" spans="1:104">
      <c r="A10" s="211"/>
      <c r="B10" s="212" t="s">
        <v>74</v>
      </c>
      <c r="C10" s="213" t="str">
        <f>CONCATENATE(B7," ",C7)</f>
        <v>2 Základy a zvláštní zakládání</v>
      </c>
      <c r="D10" s="214"/>
      <c r="E10" s="215"/>
      <c r="F10" s="216"/>
      <c r="G10" s="217">
        <f>SUM(G7:G9)</f>
        <v>0</v>
      </c>
      <c r="O10" s="195">
        <v>4</v>
      </c>
      <c r="BA10" s="218">
        <f>SUM(BA7:BA9)</f>
        <v>0</v>
      </c>
      <c r="BB10" s="218">
        <f>SUM(BB7:BB9)</f>
        <v>0</v>
      </c>
      <c r="BC10" s="218">
        <f>SUM(BC7:BC9)</f>
        <v>0</v>
      </c>
      <c r="BD10" s="218">
        <f>SUM(BD7:BD9)</f>
        <v>0</v>
      </c>
      <c r="BE10" s="218">
        <f>SUM(BE7:BE9)</f>
        <v>0</v>
      </c>
    </row>
    <row r="11" spans="1:104">
      <c r="A11" s="188" t="s">
        <v>72</v>
      </c>
      <c r="B11" s="189" t="s">
        <v>90</v>
      </c>
      <c r="C11" s="190" t="s">
        <v>91</v>
      </c>
      <c r="D11" s="191"/>
      <c r="E11" s="192"/>
      <c r="F11" s="192"/>
      <c r="G11" s="193"/>
      <c r="H11" s="194"/>
      <c r="I11" s="194"/>
      <c r="O11" s="195">
        <v>1</v>
      </c>
    </row>
    <row r="12" spans="1:104">
      <c r="A12" s="196">
        <v>3</v>
      </c>
      <c r="B12" s="197" t="s">
        <v>92</v>
      </c>
      <c r="C12" s="198" t="s">
        <v>93</v>
      </c>
      <c r="D12" s="199" t="s">
        <v>86</v>
      </c>
      <c r="E12" s="200">
        <v>1</v>
      </c>
      <c r="F12" s="200">
        <v>0</v>
      </c>
      <c r="G12" s="201">
        <f>E12*F12</f>
        <v>0</v>
      </c>
      <c r="O12" s="195">
        <v>2</v>
      </c>
      <c r="AA12" s="167">
        <v>3</v>
      </c>
      <c r="AB12" s="167">
        <v>1</v>
      </c>
      <c r="AC12" s="167">
        <v>429823012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3</v>
      </c>
      <c r="CB12" s="202">
        <v>1</v>
      </c>
      <c r="CZ12" s="167">
        <v>1.1999999999999999E-3</v>
      </c>
    </row>
    <row r="13" spans="1:104">
      <c r="A13" s="211"/>
      <c r="B13" s="212" t="s">
        <v>74</v>
      </c>
      <c r="C13" s="213" t="str">
        <f>CONCATENATE(B11," ",C11)</f>
        <v>4 Vodorovné konstrukce</v>
      </c>
      <c r="D13" s="214"/>
      <c r="E13" s="215"/>
      <c r="F13" s="216"/>
      <c r="G13" s="217">
        <f>SUM(G11:G12)</f>
        <v>0</v>
      </c>
      <c r="O13" s="195">
        <v>4</v>
      </c>
      <c r="BA13" s="218">
        <f>SUM(BA11:BA12)</f>
        <v>0</v>
      </c>
      <c r="BB13" s="218">
        <f>SUM(BB11:BB12)</f>
        <v>0</v>
      </c>
      <c r="BC13" s="218">
        <f>SUM(BC11:BC12)</f>
        <v>0</v>
      </c>
      <c r="BD13" s="218">
        <f>SUM(BD11:BD12)</f>
        <v>0</v>
      </c>
      <c r="BE13" s="218">
        <f>SUM(BE11:BE12)</f>
        <v>0</v>
      </c>
    </row>
    <row r="14" spans="1:104">
      <c r="A14" s="188" t="s">
        <v>72</v>
      </c>
      <c r="B14" s="189" t="s">
        <v>94</v>
      </c>
      <c r="C14" s="190" t="s">
        <v>95</v>
      </c>
      <c r="D14" s="191"/>
      <c r="E14" s="192"/>
      <c r="F14" s="192"/>
      <c r="G14" s="193"/>
      <c r="H14" s="194"/>
      <c r="I14" s="194"/>
      <c r="O14" s="195">
        <v>1</v>
      </c>
    </row>
    <row r="15" spans="1:104">
      <c r="A15" s="196">
        <v>4</v>
      </c>
      <c r="B15" s="197" t="s">
        <v>96</v>
      </c>
      <c r="C15" s="198" t="s">
        <v>97</v>
      </c>
      <c r="D15" s="199" t="s">
        <v>98</v>
      </c>
      <c r="E15" s="200">
        <v>55.1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5.79E-3</v>
      </c>
    </row>
    <row r="16" spans="1:104">
      <c r="A16" s="203"/>
      <c r="B16" s="205"/>
      <c r="C16" s="206" t="s">
        <v>99</v>
      </c>
      <c r="D16" s="207"/>
      <c r="E16" s="208">
        <v>55.1</v>
      </c>
      <c r="F16" s="209"/>
      <c r="G16" s="210"/>
      <c r="M16" s="204" t="s">
        <v>99</v>
      </c>
      <c r="O16" s="195"/>
    </row>
    <row r="17" spans="1:104">
      <c r="A17" s="211"/>
      <c r="B17" s="212" t="s">
        <v>74</v>
      </c>
      <c r="C17" s="213" t="str">
        <f>CONCATENATE(B14," ",C14)</f>
        <v>61 Upravy povrchů vnitřní</v>
      </c>
      <c r="D17" s="214"/>
      <c r="E17" s="215"/>
      <c r="F17" s="216"/>
      <c r="G17" s="217">
        <f>SUM(G14:G16)</f>
        <v>0</v>
      </c>
      <c r="O17" s="195">
        <v>4</v>
      </c>
      <c r="BA17" s="218">
        <f>SUM(BA14:BA16)</f>
        <v>0</v>
      </c>
      <c r="BB17" s="218">
        <f>SUM(BB14:BB16)</f>
        <v>0</v>
      </c>
      <c r="BC17" s="218">
        <f>SUM(BC14:BC16)</f>
        <v>0</v>
      </c>
      <c r="BD17" s="218">
        <f>SUM(BD14:BD16)</f>
        <v>0</v>
      </c>
      <c r="BE17" s="218">
        <f>SUM(BE14:BE16)</f>
        <v>0</v>
      </c>
    </row>
    <row r="18" spans="1:104">
      <c r="A18" s="188" t="s">
        <v>72</v>
      </c>
      <c r="B18" s="189" t="s">
        <v>100</v>
      </c>
      <c r="C18" s="190" t="s">
        <v>101</v>
      </c>
      <c r="D18" s="191"/>
      <c r="E18" s="192"/>
      <c r="F18" s="192"/>
      <c r="G18" s="193"/>
      <c r="H18" s="194"/>
      <c r="I18" s="194"/>
      <c r="O18" s="195">
        <v>1</v>
      </c>
    </row>
    <row r="19" spans="1:104">
      <c r="A19" s="196">
        <v>5</v>
      </c>
      <c r="B19" s="197" t="s">
        <v>102</v>
      </c>
      <c r="C19" s="198" t="s">
        <v>103</v>
      </c>
      <c r="D19" s="199" t="s">
        <v>98</v>
      </c>
      <c r="E19" s="200">
        <v>34.799999999999997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3.4590000000000003E-2</v>
      </c>
    </row>
    <row r="20" spans="1:104">
      <c r="A20" s="203"/>
      <c r="B20" s="205"/>
      <c r="C20" s="206" t="s">
        <v>104</v>
      </c>
      <c r="D20" s="207"/>
      <c r="E20" s="208">
        <v>34.799999999999997</v>
      </c>
      <c r="F20" s="209"/>
      <c r="G20" s="210"/>
      <c r="M20" s="204" t="s">
        <v>104</v>
      </c>
      <c r="O20" s="195"/>
    </row>
    <row r="21" spans="1:104">
      <c r="A21" s="211"/>
      <c r="B21" s="212" t="s">
        <v>74</v>
      </c>
      <c r="C21" s="213" t="str">
        <f>CONCATENATE(B18," ",C18)</f>
        <v>94 Lešení a stavební výtahy</v>
      </c>
      <c r="D21" s="214"/>
      <c r="E21" s="215"/>
      <c r="F21" s="216"/>
      <c r="G21" s="217">
        <f>SUM(G18:G20)</f>
        <v>0</v>
      </c>
      <c r="O21" s="195">
        <v>4</v>
      </c>
      <c r="BA21" s="218">
        <f>SUM(BA18:BA20)</f>
        <v>0</v>
      </c>
      <c r="BB21" s="218">
        <f>SUM(BB18:BB20)</f>
        <v>0</v>
      </c>
      <c r="BC21" s="218">
        <f>SUM(BC18:BC20)</f>
        <v>0</v>
      </c>
      <c r="BD21" s="218">
        <f>SUM(BD18:BD20)</f>
        <v>0</v>
      </c>
      <c r="BE21" s="218">
        <f>SUM(BE18:BE20)</f>
        <v>0</v>
      </c>
    </row>
    <row r="22" spans="1:104">
      <c r="A22" s="188" t="s">
        <v>72</v>
      </c>
      <c r="B22" s="189" t="s">
        <v>105</v>
      </c>
      <c r="C22" s="190" t="s">
        <v>106</v>
      </c>
      <c r="D22" s="191"/>
      <c r="E22" s="192"/>
      <c r="F22" s="192"/>
      <c r="G22" s="193"/>
      <c r="H22" s="194"/>
      <c r="I22" s="194"/>
      <c r="O22" s="195">
        <v>1</v>
      </c>
    </row>
    <row r="23" spans="1:104">
      <c r="A23" s="196">
        <v>6</v>
      </c>
      <c r="B23" s="197" t="s">
        <v>107</v>
      </c>
      <c r="C23" s="198" t="s">
        <v>108</v>
      </c>
      <c r="D23" s="199" t="s">
        <v>98</v>
      </c>
      <c r="E23" s="200">
        <v>50.57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4.0000000000000003E-5</v>
      </c>
    </row>
    <row r="24" spans="1:104">
      <c r="A24" s="211"/>
      <c r="B24" s="212" t="s">
        <v>74</v>
      </c>
      <c r="C24" s="213" t="str">
        <f>CONCATENATE(B22," ",C22)</f>
        <v>95 Dokončovací konstrukce na pozemních stavbách</v>
      </c>
      <c r="D24" s="214"/>
      <c r="E24" s="215"/>
      <c r="F24" s="216"/>
      <c r="G24" s="217">
        <f>SUM(G22:G23)</f>
        <v>0</v>
      </c>
      <c r="O24" s="195">
        <v>4</v>
      </c>
      <c r="BA24" s="218">
        <f>SUM(BA22:BA23)</f>
        <v>0</v>
      </c>
      <c r="BB24" s="218">
        <f>SUM(BB22:BB23)</f>
        <v>0</v>
      </c>
      <c r="BC24" s="218">
        <f>SUM(BC22:BC23)</f>
        <v>0</v>
      </c>
      <c r="BD24" s="218">
        <f>SUM(BD22:BD23)</f>
        <v>0</v>
      </c>
      <c r="BE24" s="218">
        <f>SUM(BE22:BE23)</f>
        <v>0</v>
      </c>
    </row>
    <row r="25" spans="1:104">
      <c r="A25" s="188" t="s">
        <v>72</v>
      </c>
      <c r="B25" s="189" t="s">
        <v>109</v>
      </c>
      <c r="C25" s="190" t="s">
        <v>110</v>
      </c>
      <c r="D25" s="191"/>
      <c r="E25" s="192"/>
      <c r="F25" s="192"/>
      <c r="G25" s="193"/>
      <c r="H25" s="194"/>
      <c r="I25" s="194"/>
      <c r="O25" s="195">
        <v>1</v>
      </c>
    </row>
    <row r="26" spans="1:104">
      <c r="A26" s="196">
        <v>7</v>
      </c>
      <c r="B26" s="197" t="s">
        <v>111</v>
      </c>
      <c r="C26" s="198" t="s">
        <v>112</v>
      </c>
      <c r="D26" s="199" t="s">
        <v>89</v>
      </c>
      <c r="E26" s="200">
        <v>7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4.8999999999999998E-4</v>
      </c>
    </row>
    <row r="27" spans="1:104">
      <c r="A27" s="203"/>
      <c r="B27" s="205"/>
      <c r="C27" s="206" t="s">
        <v>113</v>
      </c>
      <c r="D27" s="207"/>
      <c r="E27" s="208">
        <v>7</v>
      </c>
      <c r="F27" s="209"/>
      <c r="G27" s="210"/>
      <c r="M27" s="204" t="s">
        <v>113</v>
      </c>
      <c r="O27" s="195"/>
    </row>
    <row r="28" spans="1:104">
      <c r="A28" s="211"/>
      <c r="B28" s="212" t="s">
        <v>74</v>
      </c>
      <c r="C28" s="213" t="str">
        <f>CONCATENATE(B25," ",C25)</f>
        <v>97 Prorážení otvorů</v>
      </c>
      <c r="D28" s="214"/>
      <c r="E28" s="215"/>
      <c r="F28" s="216"/>
      <c r="G28" s="217">
        <f>SUM(G25:G27)</f>
        <v>0</v>
      </c>
      <c r="O28" s="195">
        <v>4</v>
      </c>
      <c r="BA28" s="218">
        <f>SUM(BA25:BA27)</f>
        <v>0</v>
      </c>
      <c r="BB28" s="218">
        <f>SUM(BB25:BB27)</f>
        <v>0</v>
      </c>
      <c r="BC28" s="218">
        <f>SUM(BC25:BC27)</f>
        <v>0</v>
      </c>
      <c r="BD28" s="218">
        <f>SUM(BD25:BD27)</f>
        <v>0</v>
      </c>
      <c r="BE28" s="218">
        <f>SUM(BE25:BE27)</f>
        <v>0</v>
      </c>
    </row>
    <row r="29" spans="1:104">
      <c r="A29" s="188" t="s">
        <v>72</v>
      </c>
      <c r="B29" s="189" t="s">
        <v>114</v>
      </c>
      <c r="C29" s="190" t="s">
        <v>115</v>
      </c>
      <c r="D29" s="191"/>
      <c r="E29" s="192"/>
      <c r="F29" s="192"/>
      <c r="G29" s="193"/>
      <c r="H29" s="194"/>
      <c r="I29" s="194"/>
      <c r="O29" s="195">
        <v>1</v>
      </c>
    </row>
    <row r="30" spans="1:104">
      <c r="A30" s="196">
        <v>8</v>
      </c>
      <c r="B30" s="197" t="s">
        <v>116</v>
      </c>
      <c r="C30" s="198" t="s">
        <v>117</v>
      </c>
      <c r="D30" s="199" t="s">
        <v>118</v>
      </c>
      <c r="E30" s="200">
        <v>1.5294137999999999</v>
      </c>
      <c r="F30" s="200">
        <v>0</v>
      </c>
      <c r="G30" s="201">
        <f>E30*F30</f>
        <v>0</v>
      </c>
      <c r="O30" s="195">
        <v>2</v>
      </c>
      <c r="AA30" s="167">
        <v>7</v>
      </c>
      <c r="AB30" s="167">
        <v>1</v>
      </c>
      <c r="AC30" s="167">
        <v>2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7</v>
      </c>
      <c r="CB30" s="202">
        <v>1</v>
      </c>
      <c r="CZ30" s="167">
        <v>0</v>
      </c>
    </row>
    <row r="31" spans="1:104">
      <c r="A31" s="211"/>
      <c r="B31" s="212" t="s">
        <v>74</v>
      </c>
      <c r="C31" s="213" t="str">
        <f>CONCATENATE(B29," ",C29)</f>
        <v>99 Staveništní přesun hmot</v>
      </c>
      <c r="D31" s="214"/>
      <c r="E31" s="215"/>
      <c r="F31" s="216"/>
      <c r="G31" s="217">
        <f>SUM(G29:G30)</f>
        <v>0</v>
      </c>
      <c r="O31" s="195">
        <v>4</v>
      </c>
      <c r="BA31" s="218">
        <f>SUM(BA29:BA30)</f>
        <v>0</v>
      </c>
      <c r="BB31" s="218">
        <f>SUM(BB29:BB30)</f>
        <v>0</v>
      </c>
      <c r="BC31" s="218">
        <f>SUM(BC29:BC30)</f>
        <v>0</v>
      </c>
      <c r="BD31" s="218">
        <f>SUM(BD29:BD30)</f>
        <v>0</v>
      </c>
      <c r="BE31" s="218">
        <f>SUM(BE29:BE30)</f>
        <v>0</v>
      </c>
    </row>
    <row r="32" spans="1:104">
      <c r="A32" s="188" t="s">
        <v>72</v>
      </c>
      <c r="B32" s="189" t="s">
        <v>119</v>
      </c>
      <c r="C32" s="190" t="s">
        <v>120</v>
      </c>
      <c r="D32" s="191"/>
      <c r="E32" s="192"/>
      <c r="F32" s="192"/>
      <c r="G32" s="193"/>
      <c r="H32" s="194"/>
      <c r="I32" s="194"/>
      <c r="O32" s="195">
        <v>1</v>
      </c>
    </row>
    <row r="33" spans="1:104" ht="22.5">
      <c r="A33" s="196">
        <v>9</v>
      </c>
      <c r="B33" s="197" t="s">
        <v>121</v>
      </c>
      <c r="C33" s="198" t="s">
        <v>122</v>
      </c>
      <c r="D33" s="199" t="s">
        <v>98</v>
      </c>
      <c r="E33" s="200">
        <v>50.57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7</v>
      </c>
      <c r="CZ33" s="167">
        <v>0</v>
      </c>
    </row>
    <row r="34" spans="1:104" ht="22.5">
      <c r="A34" s="196">
        <v>10</v>
      </c>
      <c r="B34" s="197" t="s">
        <v>123</v>
      </c>
      <c r="C34" s="198" t="s">
        <v>124</v>
      </c>
      <c r="D34" s="199" t="s">
        <v>98</v>
      </c>
      <c r="E34" s="200">
        <v>50.57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2.0000000000000001E-4</v>
      </c>
    </row>
    <row r="35" spans="1:104">
      <c r="A35" s="196">
        <v>11</v>
      </c>
      <c r="B35" s="197" t="s">
        <v>125</v>
      </c>
      <c r="C35" s="198" t="s">
        <v>126</v>
      </c>
      <c r="D35" s="199" t="s">
        <v>98</v>
      </c>
      <c r="E35" s="200">
        <v>9.14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5.1000000000000004E-4</v>
      </c>
    </row>
    <row r="36" spans="1:104">
      <c r="A36" s="203"/>
      <c r="B36" s="205"/>
      <c r="C36" s="206" t="s">
        <v>127</v>
      </c>
      <c r="D36" s="207"/>
      <c r="E36" s="208">
        <v>5.5</v>
      </c>
      <c r="F36" s="209"/>
      <c r="G36" s="210"/>
      <c r="M36" s="204" t="s">
        <v>127</v>
      </c>
      <c r="O36" s="195"/>
    </row>
    <row r="37" spans="1:104">
      <c r="A37" s="203"/>
      <c r="B37" s="205"/>
      <c r="C37" s="206" t="s">
        <v>128</v>
      </c>
      <c r="D37" s="207"/>
      <c r="E37" s="208">
        <v>3.64</v>
      </c>
      <c r="F37" s="209"/>
      <c r="G37" s="210"/>
      <c r="M37" s="204" t="s">
        <v>128</v>
      </c>
      <c r="O37" s="195"/>
    </row>
    <row r="38" spans="1:104">
      <c r="A38" s="196">
        <v>12</v>
      </c>
      <c r="B38" s="197" t="s">
        <v>129</v>
      </c>
      <c r="C38" s="198" t="s">
        <v>130</v>
      </c>
      <c r="D38" s="199" t="s">
        <v>98</v>
      </c>
      <c r="E38" s="200">
        <v>10.054</v>
      </c>
      <c r="F38" s="200">
        <v>0</v>
      </c>
      <c r="G38" s="201">
        <f>E38*F38</f>
        <v>0</v>
      </c>
      <c r="O38" s="195">
        <v>2</v>
      </c>
      <c r="AA38" s="167">
        <v>3</v>
      </c>
      <c r="AB38" s="167">
        <v>7</v>
      </c>
      <c r="AC38" s="167">
        <v>63140103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3</v>
      </c>
      <c r="CB38" s="202">
        <v>7</v>
      </c>
      <c r="CZ38" s="167">
        <v>2.3999999999999998E-3</v>
      </c>
    </row>
    <row r="39" spans="1:104">
      <c r="A39" s="203"/>
      <c r="B39" s="205"/>
      <c r="C39" s="206" t="s">
        <v>131</v>
      </c>
      <c r="D39" s="207"/>
      <c r="E39" s="208">
        <v>10.054</v>
      </c>
      <c r="F39" s="209"/>
      <c r="G39" s="210"/>
      <c r="M39" s="204" t="s">
        <v>131</v>
      </c>
      <c r="O39" s="195"/>
    </row>
    <row r="40" spans="1:104" ht="22.5">
      <c r="A40" s="196">
        <v>13</v>
      </c>
      <c r="B40" s="197" t="s">
        <v>132</v>
      </c>
      <c r="C40" s="198" t="s">
        <v>133</v>
      </c>
      <c r="D40" s="199" t="s">
        <v>98</v>
      </c>
      <c r="E40" s="200">
        <v>50.57</v>
      </c>
      <c r="F40" s="200">
        <v>0</v>
      </c>
      <c r="G40" s="201">
        <f>E40*F40</f>
        <v>0</v>
      </c>
      <c r="O40" s="195">
        <v>2</v>
      </c>
      <c r="AA40" s="167">
        <v>3</v>
      </c>
      <c r="AB40" s="167">
        <v>7</v>
      </c>
      <c r="AC40" s="167" t="s">
        <v>132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3</v>
      </c>
      <c r="CB40" s="202">
        <v>7</v>
      </c>
      <c r="CZ40" s="167">
        <v>8.5000000000000006E-3</v>
      </c>
    </row>
    <row r="41" spans="1:104">
      <c r="A41" s="196">
        <v>14</v>
      </c>
      <c r="B41" s="197" t="s">
        <v>134</v>
      </c>
      <c r="C41" s="198" t="s">
        <v>135</v>
      </c>
      <c r="D41" s="199" t="s">
        <v>118</v>
      </c>
      <c r="E41" s="200">
        <v>0.46875</v>
      </c>
      <c r="F41" s="200">
        <v>0</v>
      </c>
      <c r="G41" s="201">
        <f>E41*F41</f>
        <v>0</v>
      </c>
      <c r="O41" s="195">
        <v>2</v>
      </c>
      <c r="AA41" s="167">
        <v>7</v>
      </c>
      <c r="AB41" s="167">
        <v>1001</v>
      </c>
      <c r="AC41" s="167">
        <v>5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7</v>
      </c>
      <c r="CB41" s="202">
        <v>1001</v>
      </c>
      <c r="CZ41" s="167">
        <v>0</v>
      </c>
    </row>
    <row r="42" spans="1:104">
      <c r="A42" s="211"/>
      <c r="B42" s="212" t="s">
        <v>74</v>
      </c>
      <c r="C42" s="213" t="str">
        <f>CONCATENATE(B32," ",C32)</f>
        <v>713 Izolace tepelné</v>
      </c>
      <c r="D42" s="214"/>
      <c r="E42" s="215"/>
      <c r="F42" s="216"/>
      <c r="G42" s="217">
        <f>SUM(G32:G41)</f>
        <v>0</v>
      </c>
      <c r="O42" s="195">
        <v>4</v>
      </c>
      <c r="BA42" s="218">
        <f>SUM(BA32:BA41)</f>
        <v>0</v>
      </c>
      <c r="BB42" s="218">
        <f>SUM(BB32:BB41)</f>
        <v>0</v>
      </c>
      <c r="BC42" s="218">
        <f>SUM(BC32:BC41)</f>
        <v>0</v>
      </c>
      <c r="BD42" s="218">
        <f>SUM(BD32:BD41)</f>
        <v>0</v>
      </c>
      <c r="BE42" s="218">
        <f>SUM(BE32:BE41)</f>
        <v>0</v>
      </c>
    </row>
    <row r="43" spans="1:104">
      <c r="A43" s="188" t="s">
        <v>72</v>
      </c>
      <c r="B43" s="189" t="s">
        <v>136</v>
      </c>
      <c r="C43" s="190" t="s">
        <v>137</v>
      </c>
      <c r="D43" s="191"/>
      <c r="E43" s="192"/>
      <c r="F43" s="192"/>
      <c r="G43" s="193"/>
      <c r="H43" s="194"/>
      <c r="I43" s="194"/>
      <c r="O43" s="195">
        <v>1</v>
      </c>
    </row>
    <row r="44" spans="1:104">
      <c r="A44" s="196">
        <v>15</v>
      </c>
      <c r="B44" s="197" t="s">
        <v>138</v>
      </c>
      <c r="C44" s="198" t="s">
        <v>139</v>
      </c>
      <c r="D44" s="199" t="s">
        <v>89</v>
      </c>
      <c r="E44" s="200">
        <v>7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0</v>
      </c>
      <c r="AC44" s="167">
        <v>0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0</v>
      </c>
      <c r="CZ44" s="167">
        <v>3.9199999999999999E-3</v>
      </c>
    </row>
    <row r="45" spans="1:104">
      <c r="A45" s="203"/>
      <c r="B45" s="205"/>
      <c r="C45" s="206" t="s">
        <v>140</v>
      </c>
      <c r="D45" s="207"/>
      <c r="E45" s="208">
        <v>7</v>
      </c>
      <c r="F45" s="209"/>
      <c r="G45" s="210"/>
      <c r="M45" s="204" t="s">
        <v>140</v>
      </c>
      <c r="O45" s="195"/>
    </row>
    <row r="46" spans="1:104" ht="22.5">
      <c r="A46" s="196">
        <v>16</v>
      </c>
      <c r="B46" s="197" t="s">
        <v>141</v>
      </c>
      <c r="C46" s="198" t="s">
        <v>142</v>
      </c>
      <c r="D46" s="199" t="s">
        <v>89</v>
      </c>
      <c r="E46" s="200">
        <v>7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2.0000000000000002E-5</v>
      </c>
    </row>
    <row r="47" spans="1:104">
      <c r="A47" s="211"/>
      <c r="B47" s="212" t="s">
        <v>74</v>
      </c>
      <c r="C47" s="213" t="str">
        <f>CONCATENATE(B43," ",C43)</f>
        <v>722 Vnitřní vodovod</v>
      </c>
      <c r="D47" s="214"/>
      <c r="E47" s="215"/>
      <c r="F47" s="216"/>
      <c r="G47" s="217">
        <f>SUM(G43:G46)</f>
        <v>0</v>
      </c>
      <c r="O47" s="195">
        <v>4</v>
      </c>
      <c r="BA47" s="218">
        <f>SUM(BA43:BA46)</f>
        <v>0</v>
      </c>
      <c r="BB47" s="218">
        <f>SUM(BB43:BB46)</f>
        <v>0</v>
      </c>
      <c r="BC47" s="218">
        <f>SUM(BC43:BC46)</f>
        <v>0</v>
      </c>
      <c r="BD47" s="218">
        <f>SUM(BD43:BD46)</f>
        <v>0</v>
      </c>
      <c r="BE47" s="218">
        <f>SUM(BE43:BE46)</f>
        <v>0</v>
      </c>
    </row>
    <row r="48" spans="1:104">
      <c r="A48" s="188" t="s">
        <v>72</v>
      </c>
      <c r="B48" s="189" t="s">
        <v>143</v>
      </c>
      <c r="C48" s="190" t="s">
        <v>144</v>
      </c>
      <c r="D48" s="191"/>
      <c r="E48" s="192"/>
      <c r="F48" s="192"/>
      <c r="G48" s="193"/>
      <c r="H48" s="194"/>
      <c r="I48" s="194"/>
      <c r="O48" s="195">
        <v>1</v>
      </c>
    </row>
    <row r="49" spans="1:104">
      <c r="A49" s="196">
        <v>17</v>
      </c>
      <c r="B49" s="197" t="s">
        <v>145</v>
      </c>
      <c r="C49" s="198" t="s">
        <v>146</v>
      </c>
      <c r="D49" s="199" t="s">
        <v>147</v>
      </c>
      <c r="E49" s="200">
        <v>1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0</v>
      </c>
    </row>
    <row r="50" spans="1:104">
      <c r="A50" s="196">
        <v>18</v>
      </c>
      <c r="B50" s="197" t="s">
        <v>148</v>
      </c>
      <c r="C50" s="198" t="s">
        <v>149</v>
      </c>
      <c r="D50" s="199" t="s">
        <v>86</v>
      </c>
      <c r="E50" s="200">
        <v>1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0</v>
      </c>
    </row>
    <row r="51" spans="1:104">
      <c r="A51" s="196">
        <v>19</v>
      </c>
      <c r="B51" s="197" t="s">
        <v>150</v>
      </c>
      <c r="C51" s="198" t="s">
        <v>151</v>
      </c>
      <c r="D51" s="199" t="s">
        <v>147</v>
      </c>
      <c r="E51" s="200">
        <v>1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7</v>
      </c>
      <c r="CZ51" s="167">
        <v>1.4E-3</v>
      </c>
    </row>
    <row r="52" spans="1:104">
      <c r="A52" s="196">
        <v>20</v>
      </c>
      <c r="B52" s="197" t="s">
        <v>152</v>
      </c>
      <c r="C52" s="198" t="s">
        <v>153</v>
      </c>
      <c r="D52" s="199" t="s">
        <v>86</v>
      </c>
      <c r="E52" s="200">
        <v>1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7</v>
      </c>
      <c r="CZ52" s="167">
        <v>1.2E-4</v>
      </c>
    </row>
    <row r="53" spans="1:104">
      <c r="A53" s="196">
        <v>21</v>
      </c>
      <c r="B53" s="197" t="s">
        <v>154</v>
      </c>
      <c r="C53" s="198" t="s">
        <v>155</v>
      </c>
      <c r="D53" s="199" t="s">
        <v>86</v>
      </c>
      <c r="E53" s="200">
        <v>1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1.6000000000000001E-4</v>
      </c>
    </row>
    <row r="54" spans="1:104">
      <c r="A54" s="196">
        <v>22</v>
      </c>
      <c r="B54" s="197" t="s">
        <v>156</v>
      </c>
      <c r="C54" s="198" t="s">
        <v>157</v>
      </c>
      <c r="D54" s="199" t="s">
        <v>86</v>
      </c>
      <c r="E54" s="200">
        <v>1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7</v>
      </c>
      <c r="AC54" s="167">
        <v>7</v>
      </c>
      <c r="AZ54" s="167">
        <v>2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7</v>
      </c>
      <c r="CZ54" s="167">
        <v>2.0000000000000001E-4</v>
      </c>
    </row>
    <row r="55" spans="1:104">
      <c r="A55" s="196">
        <v>23</v>
      </c>
      <c r="B55" s="197" t="s">
        <v>158</v>
      </c>
      <c r="C55" s="198" t="s">
        <v>159</v>
      </c>
      <c r="D55" s="199" t="s">
        <v>86</v>
      </c>
      <c r="E55" s="200">
        <v>1</v>
      </c>
      <c r="F55" s="200">
        <v>0</v>
      </c>
      <c r="G55" s="201">
        <f>E55*F55</f>
        <v>0</v>
      </c>
      <c r="O55" s="195">
        <v>2</v>
      </c>
      <c r="AA55" s="167">
        <v>3</v>
      </c>
      <c r="AB55" s="167">
        <v>0</v>
      </c>
      <c r="AC55" s="167">
        <v>64214330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3</v>
      </c>
      <c r="CB55" s="202">
        <v>0</v>
      </c>
      <c r="CZ55" s="167">
        <v>1.2999999999999999E-2</v>
      </c>
    </row>
    <row r="56" spans="1:104">
      <c r="A56" s="196">
        <v>24</v>
      </c>
      <c r="B56" s="197" t="s">
        <v>160</v>
      </c>
      <c r="C56" s="198" t="s">
        <v>161</v>
      </c>
      <c r="D56" s="199" t="s">
        <v>61</v>
      </c>
      <c r="E56" s="200"/>
      <c r="F56" s="200">
        <v>0</v>
      </c>
      <c r="G56" s="201">
        <f>E56*F56</f>
        <v>0</v>
      </c>
      <c r="O56" s="195">
        <v>2</v>
      </c>
      <c r="AA56" s="167">
        <v>7</v>
      </c>
      <c r="AB56" s="167">
        <v>1002</v>
      </c>
      <c r="AC56" s="167">
        <v>5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7</v>
      </c>
      <c r="CB56" s="202">
        <v>1002</v>
      </c>
      <c r="CZ56" s="167">
        <v>0</v>
      </c>
    </row>
    <row r="57" spans="1:104">
      <c r="A57" s="211"/>
      <c r="B57" s="212" t="s">
        <v>74</v>
      </c>
      <c r="C57" s="213" t="str">
        <f>CONCATENATE(B48," ",C48)</f>
        <v>725 Zařizovací předměty</v>
      </c>
      <c r="D57" s="214"/>
      <c r="E57" s="215"/>
      <c r="F57" s="216"/>
      <c r="G57" s="217">
        <f>SUM(G48:G56)</f>
        <v>0</v>
      </c>
      <c r="O57" s="195">
        <v>4</v>
      </c>
      <c r="BA57" s="218">
        <f>SUM(BA48:BA56)</f>
        <v>0</v>
      </c>
      <c r="BB57" s="218">
        <f>SUM(BB48:BB56)</f>
        <v>0</v>
      </c>
      <c r="BC57" s="218">
        <f>SUM(BC48:BC56)</f>
        <v>0</v>
      </c>
      <c r="BD57" s="218">
        <f>SUM(BD48:BD56)</f>
        <v>0</v>
      </c>
      <c r="BE57" s="218">
        <f>SUM(BE48:BE56)</f>
        <v>0</v>
      </c>
    </row>
    <row r="58" spans="1:104">
      <c r="A58" s="188" t="s">
        <v>72</v>
      </c>
      <c r="B58" s="189" t="s">
        <v>162</v>
      </c>
      <c r="C58" s="190" t="s">
        <v>163</v>
      </c>
      <c r="D58" s="191"/>
      <c r="E58" s="192"/>
      <c r="F58" s="192"/>
      <c r="G58" s="193"/>
      <c r="H58" s="194"/>
      <c r="I58" s="194"/>
      <c r="O58" s="195">
        <v>1</v>
      </c>
    </row>
    <row r="59" spans="1:104">
      <c r="A59" s="196">
        <v>25</v>
      </c>
      <c r="B59" s="197" t="s">
        <v>164</v>
      </c>
      <c r="C59" s="198" t="s">
        <v>165</v>
      </c>
      <c r="D59" s="199" t="s">
        <v>86</v>
      </c>
      <c r="E59" s="200">
        <v>2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0</v>
      </c>
    </row>
    <row r="60" spans="1:104">
      <c r="A60" s="196">
        <v>26</v>
      </c>
      <c r="B60" s="197" t="s">
        <v>166</v>
      </c>
      <c r="C60" s="198" t="s">
        <v>167</v>
      </c>
      <c r="D60" s="199" t="s">
        <v>86</v>
      </c>
      <c r="E60" s="200">
        <v>2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7</v>
      </c>
      <c r="AC60" s="167">
        <v>7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7</v>
      </c>
      <c r="CZ60" s="167">
        <v>0</v>
      </c>
    </row>
    <row r="61" spans="1:104">
      <c r="A61" s="196">
        <v>27</v>
      </c>
      <c r="B61" s="197" t="s">
        <v>168</v>
      </c>
      <c r="C61" s="198" t="s">
        <v>169</v>
      </c>
      <c r="D61" s="199" t="s">
        <v>86</v>
      </c>
      <c r="E61" s="200">
        <v>2</v>
      </c>
      <c r="F61" s="200">
        <v>0</v>
      </c>
      <c r="G61" s="201">
        <f>E61*F61</f>
        <v>0</v>
      </c>
      <c r="O61" s="195">
        <v>2</v>
      </c>
      <c r="AA61" s="167">
        <v>3</v>
      </c>
      <c r="AB61" s="167">
        <v>7</v>
      </c>
      <c r="AC61" s="167">
        <v>54914620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3</v>
      </c>
      <c r="CB61" s="202">
        <v>7</v>
      </c>
      <c r="CZ61" s="167">
        <v>8.0000000000000004E-4</v>
      </c>
    </row>
    <row r="62" spans="1:104">
      <c r="A62" s="196">
        <v>28</v>
      </c>
      <c r="B62" s="197" t="s">
        <v>170</v>
      </c>
      <c r="C62" s="198" t="s">
        <v>171</v>
      </c>
      <c r="D62" s="199" t="s">
        <v>86</v>
      </c>
      <c r="E62" s="200">
        <v>2</v>
      </c>
      <c r="F62" s="200">
        <v>0</v>
      </c>
      <c r="G62" s="201">
        <f>E62*F62</f>
        <v>0</v>
      </c>
      <c r="O62" s="195">
        <v>2</v>
      </c>
      <c r="AA62" s="167">
        <v>3</v>
      </c>
      <c r="AB62" s="167">
        <v>7</v>
      </c>
      <c r="AC62" s="167">
        <v>61160406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3</v>
      </c>
      <c r="CB62" s="202">
        <v>7</v>
      </c>
      <c r="CZ62" s="167">
        <v>3.4000000000000002E-2</v>
      </c>
    </row>
    <row r="63" spans="1:104">
      <c r="A63" s="211"/>
      <c r="B63" s="212" t="s">
        <v>74</v>
      </c>
      <c r="C63" s="213" t="str">
        <f>CONCATENATE(B58," ",C58)</f>
        <v>766 Konstrukce truhlářské</v>
      </c>
      <c r="D63" s="214"/>
      <c r="E63" s="215"/>
      <c r="F63" s="216"/>
      <c r="G63" s="217">
        <f>SUM(G58:G62)</f>
        <v>0</v>
      </c>
      <c r="O63" s="195">
        <v>4</v>
      </c>
      <c r="BA63" s="218">
        <f>SUM(BA58:BA62)</f>
        <v>0</v>
      </c>
      <c r="BB63" s="218">
        <f>SUM(BB58:BB62)</f>
        <v>0</v>
      </c>
      <c r="BC63" s="218">
        <f>SUM(BC58:BC62)</f>
        <v>0</v>
      </c>
      <c r="BD63" s="218">
        <f>SUM(BD58:BD62)</f>
        <v>0</v>
      </c>
      <c r="BE63" s="218">
        <f>SUM(BE58:BE62)</f>
        <v>0</v>
      </c>
    </row>
    <row r="64" spans="1:104">
      <c r="A64" s="188" t="s">
        <v>72</v>
      </c>
      <c r="B64" s="189" t="s">
        <v>172</v>
      </c>
      <c r="C64" s="190" t="s">
        <v>173</v>
      </c>
      <c r="D64" s="191"/>
      <c r="E64" s="192"/>
      <c r="F64" s="192"/>
      <c r="G64" s="193"/>
      <c r="H64" s="194"/>
      <c r="I64" s="194"/>
      <c r="O64" s="195">
        <v>1</v>
      </c>
    </row>
    <row r="65" spans="1:104" ht="22.5">
      <c r="A65" s="196">
        <v>29</v>
      </c>
      <c r="B65" s="197" t="s">
        <v>174</v>
      </c>
      <c r="C65" s="198" t="s">
        <v>175</v>
      </c>
      <c r="D65" s="199" t="s">
        <v>98</v>
      </c>
      <c r="E65" s="200">
        <v>50.57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6.4700000000000001E-3</v>
      </c>
    </row>
    <row r="66" spans="1:104">
      <c r="A66" s="196">
        <v>30</v>
      </c>
      <c r="B66" s="197" t="s">
        <v>176</v>
      </c>
      <c r="C66" s="198" t="s">
        <v>177</v>
      </c>
      <c r="D66" s="199" t="s">
        <v>118</v>
      </c>
      <c r="E66" s="200">
        <v>0.32718789999999998</v>
      </c>
      <c r="F66" s="200">
        <v>0</v>
      </c>
      <c r="G66" s="201">
        <f>E66*F66</f>
        <v>0</v>
      </c>
      <c r="O66" s="195">
        <v>2</v>
      </c>
      <c r="AA66" s="167">
        <v>7</v>
      </c>
      <c r="AB66" s="167">
        <v>1001</v>
      </c>
      <c r="AC66" s="167">
        <v>5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7</v>
      </c>
      <c r="CB66" s="202">
        <v>1001</v>
      </c>
      <c r="CZ66" s="167">
        <v>0</v>
      </c>
    </row>
    <row r="67" spans="1:104">
      <c r="A67" s="211"/>
      <c r="B67" s="212" t="s">
        <v>74</v>
      </c>
      <c r="C67" s="213" t="str">
        <f>CONCATENATE(B64," ",C64)</f>
        <v>767 Konstrukce zámečnické</v>
      </c>
      <c r="D67" s="214"/>
      <c r="E67" s="215"/>
      <c r="F67" s="216"/>
      <c r="G67" s="217">
        <f>SUM(G64:G66)</f>
        <v>0</v>
      </c>
      <c r="O67" s="195">
        <v>4</v>
      </c>
      <c r="BA67" s="218">
        <f>SUM(BA64:BA66)</f>
        <v>0</v>
      </c>
      <c r="BB67" s="218">
        <f>SUM(BB64:BB66)</f>
        <v>0</v>
      </c>
      <c r="BC67" s="218">
        <f>SUM(BC64:BC66)</f>
        <v>0</v>
      </c>
      <c r="BD67" s="218">
        <f>SUM(BD64:BD66)</f>
        <v>0</v>
      </c>
      <c r="BE67" s="218">
        <f>SUM(BE64:BE66)</f>
        <v>0</v>
      </c>
    </row>
    <row r="68" spans="1:104">
      <c r="A68" s="188" t="s">
        <v>72</v>
      </c>
      <c r="B68" s="189" t="s">
        <v>178</v>
      </c>
      <c r="C68" s="190" t="s">
        <v>179</v>
      </c>
      <c r="D68" s="191"/>
      <c r="E68" s="192"/>
      <c r="F68" s="192"/>
      <c r="G68" s="193"/>
      <c r="H68" s="194"/>
      <c r="I68" s="194"/>
      <c r="O68" s="195">
        <v>1</v>
      </c>
    </row>
    <row r="69" spans="1:104" ht="22.5">
      <c r="A69" s="196">
        <v>31</v>
      </c>
      <c r="B69" s="197" t="s">
        <v>180</v>
      </c>
      <c r="C69" s="198" t="s">
        <v>181</v>
      </c>
      <c r="D69" s="199" t="s">
        <v>98</v>
      </c>
      <c r="E69" s="200">
        <v>50.57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37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>
      <c r="A70" s="203"/>
      <c r="B70" s="205"/>
      <c r="C70" s="206" t="s">
        <v>182</v>
      </c>
      <c r="D70" s="207"/>
      <c r="E70" s="208">
        <v>50.57</v>
      </c>
      <c r="F70" s="209"/>
      <c r="G70" s="210"/>
      <c r="M70" s="204" t="s">
        <v>182</v>
      </c>
      <c r="O70" s="195"/>
    </row>
    <row r="71" spans="1:104">
      <c r="A71" s="211"/>
      <c r="B71" s="212" t="s">
        <v>74</v>
      </c>
      <c r="C71" s="213" t="str">
        <f>CONCATENATE(B68," ",C68)</f>
        <v>777 Podlahy ze syntetických hmot</v>
      </c>
      <c r="D71" s="214"/>
      <c r="E71" s="215"/>
      <c r="F71" s="216"/>
      <c r="G71" s="217">
        <f>SUM(G68:G70)</f>
        <v>0</v>
      </c>
      <c r="O71" s="195">
        <v>4</v>
      </c>
      <c r="BA71" s="218">
        <f>SUM(BA68:BA70)</f>
        <v>0</v>
      </c>
      <c r="BB71" s="218">
        <f>SUM(BB68:BB70)</f>
        <v>0</v>
      </c>
      <c r="BC71" s="218">
        <f>SUM(BC68:BC70)</f>
        <v>0</v>
      </c>
      <c r="BD71" s="218">
        <f>SUM(BD68:BD70)</f>
        <v>0</v>
      </c>
      <c r="BE71" s="218">
        <f>SUM(BE68:BE70)</f>
        <v>0</v>
      </c>
    </row>
    <row r="72" spans="1:104">
      <c r="A72" s="188" t="s">
        <v>72</v>
      </c>
      <c r="B72" s="189" t="s">
        <v>183</v>
      </c>
      <c r="C72" s="190" t="s">
        <v>184</v>
      </c>
      <c r="D72" s="191"/>
      <c r="E72" s="192"/>
      <c r="F72" s="192"/>
      <c r="G72" s="193"/>
      <c r="H72" s="194"/>
      <c r="I72" s="194"/>
      <c r="O72" s="195">
        <v>1</v>
      </c>
    </row>
    <row r="73" spans="1:104">
      <c r="A73" s="196">
        <v>32</v>
      </c>
      <c r="B73" s="197" t="s">
        <v>185</v>
      </c>
      <c r="C73" s="198" t="s">
        <v>186</v>
      </c>
      <c r="D73" s="199" t="s">
        <v>98</v>
      </c>
      <c r="E73" s="200">
        <v>2.4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7</v>
      </c>
      <c r="AC73" s="167">
        <v>7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7</v>
      </c>
      <c r="CZ73" s="167">
        <v>2.2000000000000001E-3</v>
      </c>
    </row>
    <row r="74" spans="1:104">
      <c r="A74" s="203"/>
      <c r="B74" s="205"/>
      <c r="C74" s="206" t="s">
        <v>187</v>
      </c>
      <c r="D74" s="207"/>
      <c r="E74" s="208">
        <v>2.4</v>
      </c>
      <c r="F74" s="209"/>
      <c r="G74" s="210"/>
      <c r="M74" s="204" t="s">
        <v>187</v>
      </c>
      <c r="O74" s="195"/>
    </row>
    <row r="75" spans="1:104">
      <c r="A75" s="196">
        <v>33</v>
      </c>
      <c r="B75" s="197" t="s">
        <v>188</v>
      </c>
      <c r="C75" s="198" t="s">
        <v>189</v>
      </c>
      <c r="D75" s="199" t="s">
        <v>98</v>
      </c>
      <c r="E75" s="200">
        <v>2.4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7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7</v>
      </c>
      <c r="CZ75" s="167">
        <v>0</v>
      </c>
    </row>
    <row r="76" spans="1:104">
      <c r="A76" s="196">
        <v>34</v>
      </c>
      <c r="B76" s="197" t="s">
        <v>190</v>
      </c>
      <c r="C76" s="198" t="s">
        <v>191</v>
      </c>
      <c r="D76" s="199" t="s">
        <v>89</v>
      </c>
      <c r="E76" s="200">
        <v>4.7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7</v>
      </c>
      <c r="AC76" s="167">
        <v>7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7</v>
      </c>
      <c r="CZ76" s="167">
        <v>0</v>
      </c>
    </row>
    <row r="77" spans="1:104">
      <c r="A77" s="203"/>
      <c r="B77" s="205"/>
      <c r="C77" s="206" t="s">
        <v>192</v>
      </c>
      <c r="D77" s="207"/>
      <c r="E77" s="208">
        <v>4.7</v>
      </c>
      <c r="F77" s="209"/>
      <c r="G77" s="210"/>
      <c r="M77" s="204" t="s">
        <v>192</v>
      </c>
      <c r="O77" s="195"/>
    </row>
    <row r="78" spans="1:104">
      <c r="A78" s="196">
        <v>35</v>
      </c>
      <c r="B78" s="197" t="s">
        <v>193</v>
      </c>
      <c r="C78" s="198" t="s">
        <v>194</v>
      </c>
      <c r="D78" s="199" t="s">
        <v>98</v>
      </c>
      <c r="E78" s="200">
        <v>2.52</v>
      </c>
      <c r="F78" s="200">
        <v>0</v>
      </c>
      <c r="G78" s="201">
        <f>E78*F78</f>
        <v>0</v>
      </c>
      <c r="O78" s="195">
        <v>2</v>
      </c>
      <c r="AA78" s="167">
        <v>3</v>
      </c>
      <c r="AB78" s="167">
        <v>7</v>
      </c>
      <c r="AC78" s="167">
        <v>59781345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3</v>
      </c>
      <c r="CB78" s="202">
        <v>7</v>
      </c>
      <c r="CZ78" s="167">
        <v>1.0500000000000001E-2</v>
      </c>
    </row>
    <row r="79" spans="1:104">
      <c r="A79" s="203"/>
      <c r="B79" s="205"/>
      <c r="C79" s="206" t="s">
        <v>195</v>
      </c>
      <c r="D79" s="207"/>
      <c r="E79" s="208">
        <v>2.52</v>
      </c>
      <c r="F79" s="209"/>
      <c r="G79" s="210"/>
      <c r="M79" s="204" t="s">
        <v>195</v>
      </c>
      <c r="O79" s="195"/>
    </row>
    <row r="80" spans="1:104">
      <c r="A80" s="196">
        <v>36</v>
      </c>
      <c r="B80" s="197" t="s">
        <v>196</v>
      </c>
      <c r="C80" s="198" t="s">
        <v>197</v>
      </c>
      <c r="D80" s="199" t="s">
        <v>61</v>
      </c>
      <c r="E80" s="200"/>
      <c r="F80" s="200">
        <v>0</v>
      </c>
      <c r="G80" s="201">
        <f>E80*F80</f>
        <v>0</v>
      </c>
      <c r="O80" s="195">
        <v>2</v>
      </c>
      <c r="AA80" s="167">
        <v>7</v>
      </c>
      <c r="AB80" s="167">
        <v>1002</v>
      </c>
      <c r="AC80" s="167">
        <v>5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7</v>
      </c>
      <c r="CB80" s="202">
        <v>1002</v>
      </c>
      <c r="CZ80" s="167">
        <v>0</v>
      </c>
    </row>
    <row r="81" spans="1:104">
      <c r="A81" s="211"/>
      <c r="B81" s="212" t="s">
        <v>74</v>
      </c>
      <c r="C81" s="213" t="str">
        <f>CONCATENATE(B72," ",C72)</f>
        <v>781 Obklady keramické</v>
      </c>
      <c r="D81" s="214"/>
      <c r="E81" s="215"/>
      <c r="F81" s="216"/>
      <c r="G81" s="217">
        <f>SUM(G72:G80)</f>
        <v>0</v>
      </c>
      <c r="O81" s="195">
        <v>4</v>
      </c>
      <c r="BA81" s="218">
        <f>SUM(BA72:BA80)</f>
        <v>0</v>
      </c>
      <c r="BB81" s="218">
        <f>SUM(BB72:BB80)</f>
        <v>0</v>
      </c>
      <c r="BC81" s="218">
        <f>SUM(BC72:BC80)</f>
        <v>0</v>
      </c>
      <c r="BD81" s="218">
        <f>SUM(BD72:BD80)</f>
        <v>0</v>
      </c>
      <c r="BE81" s="218">
        <f>SUM(BE72:BE80)</f>
        <v>0</v>
      </c>
    </row>
    <row r="82" spans="1:104">
      <c r="A82" s="188" t="s">
        <v>72</v>
      </c>
      <c r="B82" s="189" t="s">
        <v>198</v>
      </c>
      <c r="C82" s="190" t="s">
        <v>199</v>
      </c>
      <c r="D82" s="191"/>
      <c r="E82" s="192"/>
      <c r="F82" s="192"/>
      <c r="G82" s="193"/>
      <c r="H82" s="194"/>
      <c r="I82" s="194"/>
      <c r="O82" s="195">
        <v>1</v>
      </c>
    </row>
    <row r="83" spans="1:104">
      <c r="A83" s="196">
        <v>37</v>
      </c>
      <c r="B83" s="197" t="s">
        <v>200</v>
      </c>
      <c r="C83" s="198" t="s">
        <v>201</v>
      </c>
      <c r="D83" s="199" t="s">
        <v>98</v>
      </c>
      <c r="E83" s="200">
        <v>13.27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0</v>
      </c>
      <c r="AC83" s="167">
        <v>0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0</v>
      </c>
      <c r="CZ83" s="167">
        <v>1.0000000000000001E-5</v>
      </c>
    </row>
    <row r="84" spans="1:104">
      <c r="A84" s="203"/>
      <c r="B84" s="205"/>
      <c r="C84" s="206" t="s">
        <v>202</v>
      </c>
      <c r="D84" s="207"/>
      <c r="E84" s="208">
        <v>3.27</v>
      </c>
      <c r="F84" s="209"/>
      <c r="G84" s="210"/>
      <c r="M84" s="204" t="s">
        <v>202</v>
      </c>
      <c r="O84" s="195"/>
    </row>
    <row r="85" spans="1:104">
      <c r="A85" s="203"/>
      <c r="B85" s="205"/>
      <c r="C85" s="206" t="s">
        <v>203</v>
      </c>
      <c r="D85" s="207"/>
      <c r="E85" s="208">
        <v>10</v>
      </c>
      <c r="F85" s="209"/>
      <c r="G85" s="210"/>
      <c r="M85" s="204" t="s">
        <v>203</v>
      </c>
      <c r="O85" s="195"/>
    </row>
    <row r="86" spans="1:104">
      <c r="A86" s="196">
        <v>38</v>
      </c>
      <c r="B86" s="197" t="s">
        <v>204</v>
      </c>
      <c r="C86" s="198" t="s">
        <v>205</v>
      </c>
      <c r="D86" s="199" t="s">
        <v>98</v>
      </c>
      <c r="E86" s="200">
        <v>3.27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7</v>
      </c>
      <c r="AC86" s="167">
        <v>7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7</v>
      </c>
      <c r="CZ86" s="167">
        <v>2.5999999999999998E-4</v>
      </c>
    </row>
    <row r="87" spans="1:104">
      <c r="A87" s="203"/>
      <c r="B87" s="205"/>
      <c r="C87" s="206" t="s">
        <v>202</v>
      </c>
      <c r="D87" s="207"/>
      <c r="E87" s="208">
        <v>3.27</v>
      </c>
      <c r="F87" s="209"/>
      <c r="G87" s="210"/>
      <c r="M87" s="204" t="s">
        <v>202</v>
      </c>
      <c r="O87" s="195"/>
    </row>
    <row r="88" spans="1:104">
      <c r="A88" s="196">
        <v>39</v>
      </c>
      <c r="B88" s="197" t="s">
        <v>206</v>
      </c>
      <c r="C88" s="198" t="s">
        <v>207</v>
      </c>
      <c r="D88" s="199" t="s">
        <v>98</v>
      </c>
      <c r="E88" s="200">
        <v>1.44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7</v>
      </c>
      <c r="AC88" s="167">
        <v>7</v>
      </c>
      <c r="AZ88" s="167">
        <v>2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7</v>
      </c>
      <c r="CZ88" s="167">
        <v>3.5E-4</v>
      </c>
    </row>
    <row r="89" spans="1:104">
      <c r="A89" s="203"/>
      <c r="B89" s="205"/>
      <c r="C89" s="206" t="s">
        <v>208</v>
      </c>
      <c r="D89" s="207"/>
      <c r="E89" s="208">
        <v>1.44</v>
      </c>
      <c r="F89" s="209"/>
      <c r="G89" s="210"/>
      <c r="M89" s="204" t="s">
        <v>208</v>
      </c>
      <c r="O89" s="195"/>
    </row>
    <row r="90" spans="1:104">
      <c r="A90" s="196">
        <v>40</v>
      </c>
      <c r="B90" s="197" t="s">
        <v>209</v>
      </c>
      <c r="C90" s="198" t="s">
        <v>210</v>
      </c>
      <c r="D90" s="199" t="s">
        <v>98</v>
      </c>
      <c r="E90" s="200">
        <v>36.54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7</v>
      </c>
      <c r="AC90" s="167">
        <v>7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7</v>
      </c>
      <c r="CZ90" s="167">
        <v>8.0000000000000004E-4</v>
      </c>
    </row>
    <row r="91" spans="1:104">
      <c r="A91" s="203"/>
      <c r="B91" s="205"/>
      <c r="C91" s="206" t="s">
        <v>211</v>
      </c>
      <c r="D91" s="207"/>
      <c r="E91" s="208">
        <v>36.54</v>
      </c>
      <c r="F91" s="209"/>
      <c r="G91" s="210"/>
      <c r="M91" s="204" t="s">
        <v>211</v>
      </c>
      <c r="O91" s="195"/>
    </row>
    <row r="92" spans="1:104">
      <c r="A92" s="211"/>
      <c r="B92" s="212" t="s">
        <v>74</v>
      </c>
      <c r="C92" s="213" t="str">
        <f>CONCATENATE(B82," ",C82)</f>
        <v>783 Nátěry</v>
      </c>
      <c r="D92" s="214"/>
      <c r="E92" s="215"/>
      <c r="F92" s="216"/>
      <c r="G92" s="217">
        <f>SUM(G82:G91)</f>
        <v>0</v>
      </c>
      <c r="O92" s="195">
        <v>4</v>
      </c>
      <c r="BA92" s="218">
        <f>SUM(BA82:BA91)</f>
        <v>0</v>
      </c>
      <c r="BB92" s="218">
        <f>SUM(BB82:BB91)</f>
        <v>0</v>
      </c>
      <c r="BC92" s="218">
        <f>SUM(BC82:BC91)</f>
        <v>0</v>
      </c>
      <c r="BD92" s="218">
        <f>SUM(BD82:BD91)</f>
        <v>0</v>
      </c>
      <c r="BE92" s="218">
        <f>SUM(BE82:BE91)</f>
        <v>0</v>
      </c>
    </row>
    <row r="93" spans="1:104">
      <c r="A93" s="188" t="s">
        <v>72</v>
      </c>
      <c r="B93" s="189" t="s">
        <v>212</v>
      </c>
      <c r="C93" s="190" t="s">
        <v>213</v>
      </c>
      <c r="D93" s="191"/>
      <c r="E93" s="192"/>
      <c r="F93" s="192"/>
      <c r="G93" s="193"/>
      <c r="H93" s="194"/>
      <c r="I93" s="194"/>
      <c r="O93" s="195">
        <v>1</v>
      </c>
    </row>
    <row r="94" spans="1:104">
      <c r="A94" s="196">
        <v>41</v>
      </c>
      <c r="B94" s="197" t="s">
        <v>214</v>
      </c>
      <c r="C94" s="198" t="s">
        <v>215</v>
      </c>
      <c r="D94" s="199" t="s">
        <v>98</v>
      </c>
      <c r="E94" s="200">
        <v>55.1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7</v>
      </c>
      <c r="AC94" s="167">
        <v>7</v>
      </c>
      <c r="AZ94" s="167">
        <v>2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7</v>
      </c>
      <c r="CZ94" s="167">
        <v>2.2000000000000001E-4</v>
      </c>
    </row>
    <row r="95" spans="1:104">
      <c r="A95" s="203"/>
      <c r="B95" s="205"/>
      <c r="C95" s="206" t="s">
        <v>99</v>
      </c>
      <c r="D95" s="207"/>
      <c r="E95" s="208">
        <v>55.1</v>
      </c>
      <c r="F95" s="209"/>
      <c r="G95" s="210"/>
      <c r="M95" s="204" t="s">
        <v>99</v>
      </c>
      <c r="O95" s="195"/>
    </row>
    <row r="96" spans="1:104">
      <c r="A96" s="196">
        <v>42</v>
      </c>
      <c r="B96" s="197" t="s">
        <v>216</v>
      </c>
      <c r="C96" s="198" t="s">
        <v>217</v>
      </c>
      <c r="D96" s="199" t="s">
        <v>98</v>
      </c>
      <c r="E96" s="200">
        <v>55.1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0</v>
      </c>
      <c r="AC96" s="167">
        <v>0</v>
      </c>
      <c r="AZ96" s="167">
        <v>2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0</v>
      </c>
      <c r="CZ96" s="167">
        <v>0</v>
      </c>
    </row>
    <row r="97" spans="1:104">
      <c r="A97" s="203"/>
      <c r="B97" s="205"/>
      <c r="C97" s="206" t="s">
        <v>99</v>
      </c>
      <c r="D97" s="207"/>
      <c r="E97" s="208">
        <v>55.1</v>
      </c>
      <c r="F97" s="209"/>
      <c r="G97" s="210"/>
      <c r="M97" s="204" t="s">
        <v>99</v>
      </c>
      <c r="O97" s="195"/>
    </row>
    <row r="98" spans="1:104">
      <c r="A98" s="211"/>
      <c r="B98" s="212" t="s">
        <v>74</v>
      </c>
      <c r="C98" s="213" t="str">
        <f>CONCATENATE(B93," ",C93)</f>
        <v>784 Malby</v>
      </c>
      <c r="D98" s="214"/>
      <c r="E98" s="215"/>
      <c r="F98" s="216"/>
      <c r="G98" s="217">
        <f>SUM(G93:G97)</f>
        <v>0</v>
      </c>
      <c r="O98" s="195">
        <v>4</v>
      </c>
      <c r="BA98" s="218">
        <f>SUM(BA93:BA97)</f>
        <v>0</v>
      </c>
      <c r="BB98" s="218">
        <f>SUM(BB93:BB97)</f>
        <v>0</v>
      </c>
      <c r="BC98" s="218">
        <f>SUM(BC93:BC97)</f>
        <v>0</v>
      </c>
      <c r="BD98" s="218">
        <f>SUM(BD93:BD97)</f>
        <v>0</v>
      </c>
      <c r="BE98" s="218">
        <f>SUM(BE93:BE97)</f>
        <v>0</v>
      </c>
    </row>
    <row r="99" spans="1:104">
      <c r="A99" s="188" t="s">
        <v>72</v>
      </c>
      <c r="B99" s="189" t="s">
        <v>218</v>
      </c>
      <c r="C99" s="190" t="s">
        <v>219</v>
      </c>
      <c r="D99" s="191"/>
      <c r="E99" s="192"/>
      <c r="F99" s="192"/>
      <c r="G99" s="193"/>
      <c r="H99" s="194"/>
      <c r="I99" s="194"/>
      <c r="O99" s="195">
        <v>1</v>
      </c>
    </row>
    <row r="100" spans="1:104">
      <c r="A100" s="196">
        <v>43</v>
      </c>
      <c r="B100" s="197" t="s">
        <v>220</v>
      </c>
      <c r="C100" s="198" t="s">
        <v>221</v>
      </c>
      <c r="D100" s="199" t="s">
        <v>222</v>
      </c>
      <c r="E100" s="200">
        <v>1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9</v>
      </c>
      <c r="AC100" s="167">
        <v>9</v>
      </c>
      <c r="AZ100" s="167">
        <v>4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9</v>
      </c>
      <c r="CZ100" s="167">
        <v>0</v>
      </c>
    </row>
    <row r="101" spans="1:104">
      <c r="A101" s="211"/>
      <c r="B101" s="212" t="s">
        <v>74</v>
      </c>
      <c r="C101" s="213" t="str">
        <f>CONCATENATE(B99," ",C99)</f>
        <v>M21 Elektromontáže</v>
      </c>
      <c r="D101" s="214"/>
      <c r="E101" s="215"/>
      <c r="F101" s="216"/>
      <c r="G101" s="217">
        <f>SUM(G99:G100)</f>
        <v>0</v>
      </c>
      <c r="O101" s="195">
        <v>4</v>
      </c>
      <c r="BA101" s="218">
        <f>SUM(BA99:BA100)</f>
        <v>0</v>
      </c>
      <c r="BB101" s="218">
        <f>SUM(BB99:BB100)</f>
        <v>0</v>
      </c>
      <c r="BC101" s="218">
        <f>SUM(BC99:BC100)</f>
        <v>0</v>
      </c>
      <c r="BD101" s="218">
        <f>SUM(BD99:BD100)</f>
        <v>0</v>
      </c>
      <c r="BE101" s="218">
        <f>SUM(BE99:BE100)</f>
        <v>0</v>
      </c>
    </row>
    <row r="102" spans="1:104">
      <c r="A102" s="188" t="s">
        <v>72</v>
      </c>
      <c r="B102" s="189" t="s">
        <v>223</v>
      </c>
      <c r="C102" s="190" t="s">
        <v>224</v>
      </c>
      <c r="D102" s="191"/>
      <c r="E102" s="192"/>
      <c r="F102" s="192"/>
      <c r="G102" s="193"/>
      <c r="H102" s="194"/>
      <c r="I102" s="194"/>
      <c r="O102" s="195">
        <v>1</v>
      </c>
    </row>
    <row r="103" spans="1:104">
      <c r="A103" s="196">
        <v>44</v>
      </c>
      <c r="B103" s="197" t="s">
        <v>225</v>
      </c>
      <c r="C103" s="198" t="s">
        <v>226</v>
      </c>
      <c r="D103" s="199" t="s">
        <v>86</v>
      </c>
      <c r="E103" s="200">
        <v>1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9</v>
      </c>
      <c r="AC103" s="167">
        <v>9</v>
      </c>
      <c r="AZ103" s="167">
        <v>4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9</v>
      </c>
      <c r="CZ103" s="167">
        <v>0</v>
      </c>
    </row>
    <row r="104" spans="1:104">
      <c r="A104" s="196">
        <v>45</v>
      </c>
      <c r="B104" s="197" t="s">
        <v>227</v>
      </c>
      <c r="C104" s="198" t="s">
        <v>228</v>
      </c>
      <c r="D104" s="199" t="s">
        <v>86</v>
      </c>
      <c r="E104" s="200">
        <v>2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9</v>
      </c>
      <c r="AC104" s="167">
        <v>9</v>
      </c>
      <c r="AZ104" s="167">
        <v>4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9</v>
      </c>
      <c r="CZ104" s="167">
        <v>0</v>
      </c>
    </row>
    <row r="105" spans="1:104">
      <c r="A105" s="196">
        <v>46</v>
      </c>
      <c r="B105" s="197" t="s">
        <v>229</v>
      </c>
      <c r="C105" s="198" t="s">
        <v>230</v>
      </c>
      <c r="D105" s="199" t="s">
        <v>86</v>
      </c>
      <c r="E105" s="200">
        <v>2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9</v>
      </c>
      <c r="AC105" s="167">
        <v>9</v>
      </c>
      <c r="AZ105" s="167">
        <v>4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9</v>
      </c>
      <c r="CZ105" s="167">
        <v>0</v>
      </c>
    </row>
    <row r="106" spans="1:104">
      <c r="A106" s="196">
        <v>47</v>
      </c>
      <c r="B106" s="197" t="s">
        <v>231</v>
      </c>
      <c r="C106" s="198" t="s">
        <v>232</v>
      </c>
      <c r="D106" s="199" t="s">
        <v>86</v>
      </c>
      <c r="E106" s="200">
        <v>5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9</v>
      </c>
      <c r="AC106" s="167">
        <v>9</v>
      </c>
      <c r="AZ106" s="167">
        <v>4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9</v>
      </c>
      <c r="CZ106" s="167">
        <v>0</v>
      </c>
    </row>
    <row r="107" spans="1:104">
      <c r="A107" s="196">
        <v>48</v>
      </c>
      <c r="B107" s="197" t="s">
        <v>233</v>
      </c>
      <c r="C107" s="198" t="s">
        <v>234</v>
      </c>
      <c r="D107" s="199" t="s">
        <v>86</v>
      </c>
      <c r="E107" s="200">
        <v>2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9</v>
      </c>
      <c r="AC107" s="167">
        <v>9</v>
      </c>
      <c r="AZ107" s="167">
        <v>4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9</v>
      </c>
      <c r="CZ107" s="167">
        <v>0</v>
      </c>
    </row>
    <row r="108" spans="1:104">
      <c r="A108" s="196">
        <v>49</v>
      </c>
      <c r="B108" s="197" t="s">
        <v>235</v>
      </c>
      <c r="C108" s="198" t="s">
        <v>236</v>
      </c>
      <c r="D108" s="199" t="s">
        <v>89</v>
      </c>
      <c r="E108" s="200">
        <v>9.1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9</v>
      </c>
      <c r="AC108" s="167">
        <v>9</v>
      </c>
      <c r="AZ108" s="167">
        <v>4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9</v>
      </c>
      <c r="CZ108" s="167">
        <v>0</v>
      </c>
    </row>
    <row r="109" spans="1:104">
      <c r="A109" s="203"/>
      <c r="B109" s="205"/>
      <c r="C109" s="206" t="s">
        <v>237</v>
      </c>
      <c r="D109" s="207"/>
      <c r="E109" s="208">
        <v>9.1</v>
      </c>
      <c r="F109" s="209"/>
      <c r="G109" s="210"/>
      <c r="M109" s="204" t="s">
        <v>237</v>
      </c>
      <c r="O109" s="195"/>
    </row>
    <row r="110" spans="1:104">
      <c r="A110" s="196">
        <v>50</v>
      </c>
      <c r="B110" s="197" t="s">
        <v>238</v>
      </c>
      <c r="C110" s="198" t="s">
        <v>239</v>
      </c>
      <c r="D110" s="199" t="s">
        <v>89</v>
      </c>
      <c r="E110" s="200">
        <v>11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9</v>
      </c>
      <c r="AC110" s="167">
        <v>9</v>
      </c>
      <c r="AZ110" s="167">
        <v>4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9</v>
      </c>
      <c r="CZ110" s="167">
        <v>0</v>
      </c>
    </row>
    <row r="111" spans="1:104">
      <c r="A111" s="203"/>
      <c r="B111" s="205"/>
      <c r="C111" s="206" t="s">
        <v>240</v>
      </c>
      <c r="D111" s="207"/>
      <c r="E111" s="208">
        <v>11</v>
      </c>
      <c r="F111" s="209"/>
      <c r="G111" s="210"/>
      <c r="M111" s="204" t="s">
        <v>240</v>
      </c>
      <c r="O111" s="195"/>
    </row>
    <row r="112" spans="1:104">
      <c r="A112" s="196">
        <v>51</v>
      </c>
      <c r="B112" s="197" t="s">
        <v>241</v>
      </c>
      <c r="C112" s="198" t="s">
        <v>242</v>
      </c>
      <c r="D112" s="199" t="s">
        <v>89</v>
      </c>
      <c r="E112" s="200">
        <v>2.5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9</v>
      </c>
      <c r="AC112" s="167">
        <v>9</v>
      </c>
      <c r="AZ112" s="167">
        <v>4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9</v>
      </c>
      <c r="CZ112" s="167">
        <v>0</v>
      </c>
    </row>
    <row r="113" spans="1:104">
      <c r="A113" s="203"/>
      <c r="B113" s="205"/>
      <c r="C113" s="206" t="s">
        <v>243</v>
      </c>
      <c r="D113" s="207"/>
      <c r="E113" s="208">
        <v>2.5</v>
      </c>
      <c r="F113" s="209"/>
      <c r="G113" s="210"/>
      <c r="M113" s="204" t="s">
        <v>243</v>
      </c>
      <c r="O113" s="195"/>
    </row>
    <row r="114" spans="1:104">
      <c r="A114" s="196">
        <v>52</v>
      </c>
      <c r="B114" s="197" t="s">
        <v>244</v>
      </c>
      <c r="C114" s="198" t="s">
        <v>245</v>
      </c>
      <c r="D114" s="199" t="s">
        <v>246</v>
      </c>
      <c r="E114" s="200">
        <v>15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9</v>
      </c>
      <c r="AC114" s="167">
        <v>9</v>
      </c>
      <c r="AZ114" s="167">
        <v>4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9</v>
      </c>
      <c r="CZ114" s="167">
        <v>0</v>
      </c>
    </row>
    <row r="115" spans="1:104">
      <c r="A115" s="196">
        <v>53</v>
      </c>
      <c r="B115" s="197" t="s">
        <v>247</v>
      </c>
      <c r="C115" s="198" t="s">
        <v>248</v>
      </c>
      <c r="D115" s="199" t="s">
        <v>86</v>
      </c>
      <c r="E115" s="200">
        <v>2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9</v>
      </c>
      <c r="AC115" s="167">
        <v>9</v>
      </c>
      <c r="AZ115" s="167">
        <v>4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9</v>
      </c>
      <c r="CZ115" s="167">
        <v>0</v>
      </c>
    </row>
    <row r="116" spans="1:104">
      <c r="A116" s="196">
        <v>54</v>
      </c>
      <c r="B116" s="197" t="s">
        <v>249</v>
      </c>
      <c r="C116" s="198" t="s">
        <v>250</v>
      </c>
      <c r="D116" s="199" t="s">
        <v>246</v>
      </c>
      <c r="E116" s="200">
        <v>10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0</v>
      </c>
      <c r="AC116" s="167">
        <v>0</v>
      </c>
      <c r="AZ116" s="167">
        <v>4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0</v>
      </c>
      <c r="CZ116" s="167">
        <v>6.0000000000000002E-5</v>
      </c>
    </row>
    <row r="117" spans="1:104">
      <c r="A117" s="203"/>
      <c r="B117" s="205"/>
      <c r="C117" s="206" t="s">
        <v>251</v>
      </c>
      <c r="D117" s="207"/>
      <c r="E117" s="208">
        <v>10</v>
      </c>
      <c r="F117" s="209"/>
      <c r="G117" s="210"/>
      <c r="M117" s="204" t="s">
        <v>251</v>
      </c>
      <c r="O117" s="195"/>
    </row>
    <row r="118" spans="1:104" ht="22.5">
      <c r="A118" s="196">
        <v>55</v>
      </c>
      <c r="B118" s="197" t="s">
        <v>252</v>
      </c>
      <c r="C118" s="198" t="s">
        <v>253</v>
      </c>
      <c r="D118" s="199" t="s">
        <v>254</v>
      </c>
      <c r="E118" s="200">
        <v>4</v>
      </c>
      <c r="F118" s="200">
        <v>0</v>
      </c>
      <c r="G118" s="201">
        <f>E118*F118</f>
        <v>0</v>
      </c>
      <c r="O118" s="195">
        <v>2</v>
      </c>
      <c r="AA118" s="167">
        <v>1</v>
      </c>
      <c r="AB118" s="167">
        <v>9</v>
      </c>
      <c r="AC118" s="167">
        <v>9</v>
      </c>
      <c r="AZ118" s="167">
        <v>4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202">
        <v>1</v>
      </c>
      <c r="CB118" s="202">
        <v>9</v>
      </c>
      <c r="CZ118" s="167">
        <v>0</v>
      </c>
    </row>
    <row r="119" spans="1:104">
      <c r="A119" s="196">
        <v>56</v>
      </c>
      <c r="B119" s="197" t="s">
        <v>255</v>
      </c>
      <c r="C119" s="198" t="s">
        <v>256</v>
      </c>
      <c r="D119" s="199" t="s">
        <v>86</v>
      </c>
      <c r="E119" s="200">
        <v>2</v>
      </c>
      <c r="F119" s="200">
        <v>0</v>
      </c>
      <c r="G119" s="201">
        <f>E119*F119</f>
        <v>0</v>
      </c>
      <c r="O119" s="195">
        <v>2</v>
      </c>
      <c r="AA119" s="167">
        <v>12</v>
      </c>
      <c r="AB119" s="167">
        <v>0</v>
      </c>
      <c r="AC119" s="167">
        <v>38</v>
      </c>
      <c r="AZ119" s="167">
        <v>4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12</v>
      </c>
      <c r="CB119" s="202">
        <v>0</v>
      </c>
      <c r="CZ119" s="167">
        <v>0</v>
      </c>
    </row>
    <row r="120" spans="1:104" ht="22.5">
      <c r="A120" s="196">
        <v>57</v>
      </c>
      <c r="B120" s="197" t="s">
        <v>257</v>
      </c>
      <c r="C120" s="198" t="s">
        <v>258</v>
      </c>
      <c r="D120" s="199" t="s">
        <v>259</v>
      </c>
      <c r="E120" s="200">
        <v>5</v>
      </c>
      <c r="F120" s="200">
        <v>0</v>
      </c>
      <c r="G120" s="201">
        <f>E120*F120</f>
        <v>0</v>
      </c>
      <c r="O120" s="195">
        <v>2</v>
      </c>
      <c r="AA120" s="167">
        <v>12</v>
      </c>
      <c r="AB120" s="167">
        <v>0</v>
      </c>
      <c r="AC120" s="167">
        <v>62</v>
      </c>
      <c r="AZ120" s="167">
        <v>4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12</v>
      </c>
      <c r="CB120" s="202">
        <v>0</v>
      </c>
      <c r="CZ120" s="167">
        <v>0</v>
      </c>
    </row>
    <row r="121" spans="1:104">
      <c r="A121" s="203"/>
      <c r="B121" s="205"/>
      <c r="C121" s="206" t="s">
        <v>260</v>
      </c>
      <c r="D121" s="207"/>
      <c r="E121" s="208">
        <v>5</v>
      </c>
      <c r="F121" s="209"/>
      <c r="G121" s="210"/>
      <c r="M121" s="204" t="s">
        <v>260</v>
      </c>
      <c r="O121" s="195"/>
    </row>
    <row r="122" spans="1:104" ht="22.5">
      <c r="A122" s="203"/>
      <c r="B122" s="205"/>
      <c r="C122" s="206" t="s">
        <v>261</v>
      </c>
      <c r="D122" s="207"/>
      <c r="E122" s="208">
        <v>0</v>
      </c>
      <c r="F122" s="209"/>
      <c r="G122" s="210"/>
      <c r="M122" s="204" t="s">
        <v>261</v>
      </c>
      <c r="O122" s="195"/>
    </row>
    <row r="123" spans="1:104">
      <c r="A123" s="203"/>
      <c r="B123" s="205"/>
      <c r="C123" s="206" t="s">
        <v>262</v>
      </c>
      <c r="D123" s="207"/>
      <c r="E123" s="208">
        <v>0</v>
      </c>
      <c r="F123" s="209"/>
      <c r="G123" s="210"/>
      <c r="M123" s="204" t="s">
        <v>262</v>
      </c>
      <c r="O123" s="195"/>
    </row>
    <row r="124" spans="1:104">
      <c r="A124" s="203"/>
      <c r="B124" s="205"/>
      <c r="C124" s="206" t="s">
        <v>263</v>
      </c>
      <c r="D124" s="207"/>
      <c r="E124" s="208">
        <v>0</v>
      </c>
      <c r="F124" s="209"/>
      <c r="G124" s="210"/>
      <c r="M124" s="204" t="s">
        <v>263</v>
      </c>
      <c r="O124" s="195"/>
    </row>
    <row r="125" spans="1:104" ht="22.5">
      <c r="A125" s="196">
        <v>58</v>
      </c>
      <c r="B125" s="197" t="s">
        <v>264</v>
      </c>
      <c r="C125" s="198" t="s">
        <v>265</v>
      </c>
      <c r="D125" s="199" t="s">
        <v>86</v>
      </c>
      <c r="E125" s="200">
        <v>1</v>
      </c>
      <c r="F125" s="200">
        <v>0</v>
      </c>
      <c r="G125" s="201">
        <f>E125*F125</f>
        <v>0</v>
      </c>
      <c r="O125" s="195">
        <v>2</v>
      </c>
      <c r="AA125" s="167">
        <v>3</v>
      </c>
      <c r="AB125" s="167">
        <v>9</v>
      </c>
      <c r="AC125" s="167" t="s">
        <v>264</v>
      </c>
      <c r="AZ125" s="167">
        <v>3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3</v>
      </c>
      <c r="CB125" s="202">
        <v>9</v>
      </c>
      <c r="CZ125" s="167">
        <v>0</v>
      </c>
    </row>
    <row r="126" spans="1:104">
      <c r="A126" s="196">
        <v>59</v>
      </c>
      <c r="B126" s="197" t="s">
        <v>266</v>
      </c>
      <c r="C126" s="198" t="s">
        <v>267</v>
      </c>
      <c r="D126" s="199" t="s">
        <v>86</v>
      </c>
      <c r="E126" s="200">
        <v>2</v>
      </c>
      <c r="F126" s="200">
        <v>0</v>
      </c>
      <c r="G126" s="201">
        <f>E126*F126</f>
        <v>0</v>
      </c>
      <c r="O126" s="195">
        <v>2</v>
      </c>
      <c r="AA126" s="167">
        <v>3</v>
      </c>
      <c r="AB126" s="167">
        <v>9</v>
      </c>
      <c r="AC126" s="167" t="s">
        <v>266</v>
      </c>
      <c r="AZ126" s="167">
        <v>3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202">
        <v>3</v>
      </c>
      <c r="CB126" s="202">
        <v>9</v>
      </c>
      <c r="CZ126" s="167">
        <v>0</v>
      </c>
    </row>
    <row r="127" spans="1:104">
      <c r="A127" s="196">
        <v>60</v>
      </c>
      <c r="B127" s="197" t="s">
        <v>268</v>
      </c>
      <c r="C127" s="198" t="s">
        <v>269</v>
      </c>
      <c r="D127" s="199" t="s">
        <v>86</v>
      </c>
      <c r="E127" s="200">
        <v>5</v>
      </c>
      <c r="F127" s="200">
        <v>0</v>
      </c>
      <c r="G127" s="201">
        <f>E127*F127</f>
        <v>0</v>
      </c>
      <c r="O127" s="195">
        <v>2</v>
      </c>
      <c r="AA127" s="167">
        <v>3</v>
      </c>
      <c r="AB127" s="167">
        <v>9</v>
      </c>
      <c r="AC127" s="167" t="s">
        <v>268</v>
      </c>
      <c r="AZ127" s="167">
        <v>3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3</v>
      </c>
      <c r="CB127" s="202">
        <v>9</v>
      </c>
      <c r="CZ127" s="167">
        <v>0</v>
      </c>
    </row>
    <row r="128" spans="1:104">
      <c r="A128" s="196">
        <v>61</v>
      </c>
      <c r="B128" s="197" t="s">
        <v>270</v>
      </c>
      <c r="C128" s="198" t="s">
        <v>271</v>
      </c>
      <c r="D128" s="199" t="s">
        <v>86</v>
      </c>
      <c r="E128" s="200">
        <v>8</v>
      </c>
      <c r="F128" s="200">
        <v>0</v>
      </c>
      <c r="G128" s="201">
        <f>E128*F128</f>
        <v>0</v>
      </c>
      <c r="O128" s="195">
        <v>2</v>
      </c>
      <c r="AA128" s="167">
        <v>3</v>
      </c>
      <c r="AB128" s="167">
        <v>9</v>
      </c>
      <c r="AC128" s="167">
        <v>429822005</v>
      </c>
      <c r="AZ128" s="167">
        <v>3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3</v>
      </c>
      <c r="CB128" s="202">
        <v>9</v>
      </c>
      <c r="CZ128" s="167">
        <v>1.1000000000000001E-3</v>
      </c>
    </row>
    <row r="129" spans="1:104">
      <c r="A129" s="196">
        <v>62</v>
      </c>
      <c r="B129" s="197" t="s">
        <v>272</v>
      </c>
      <c r="C129" s="198" t="s">
        <v>273</v>
      </c>
      <c r="D129" s="199" t="s">
        <v>86</v>
      </c>
      <c r="E129" s="200">
        <v>5</v>
      </c>
      <c r="F129" s="200">
        <v>0</v>
      </c>
      <c r="G129" s="201">
        <f>E129*F129</f>
        <v>0</v>
      </c>
      <c r="O129" s="195">
        <v>2</v>
      </c>
      <c r="AA129" s="167">
        <v>3</v>
      </c>
      <c r="AB129" s="167">
        <v>9</v>
      </c>
      <c r="AC129" s="167">
        <v>429823005</v>
      </c>
      <c r="AZ129" s="167">
        <v>3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202">
        <v>3</v>
      </c>
      <c r="CB129" s="202">
        <v>9</v>
      </c>
      <c r="CZ129" s="167">
        <v>8.9999999999999998E-4</v>
      </c>
    </row>
    <row r="130" spans="1:104">
      <c r="A130" s="196">
        <v>63</v>
      </c>
      <c r="B130" s="197" t="s">
        <v>274</v>
      </c>
      <c r="C130" s="198" t="s">
        <v>275</v>
      </c>
      <c r="D130" s="199" t="s">
        <v>86</v>
      </c>
      <c r="E130" s="200">
        <v>4</v>
      </c>
      <c r="F130" s="200">
        <v>0</v>
      </c>
      <c r="G130" s="201">
        <f>E130*F130</f>
        <v>0</v>
      </c>
      <c r="O130" s="195">
        <v>2</v>
      </c>
      <c r="AA130" s="167">
        <v>3</v>
      </c>
      <c r="AB130" s="167">
        <v>9</v>
      </c>
      <c r="AC130" s="167">
        <v>429823008</v>
      </c>
      <c r="AZ130" s="167">
        <v>3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3</v>
      </c>
      <c r="CB130" s="202">
        <v>9</v>
      </c>
      <c r="CZ130" s="167">
        <v>1.1000000000000001E-3</v>
      </c>
    </row>
    <row r="131" spans="1:104">
      <c r="A131" s="211"/>
      <c r="B131" s="212" t="s">
        <v>74</v>
      </c>
      <c r="C131" s="213" t="str">
        <f>CONCATENATE(B102," ",C102)</f>
        <v>M24 Montáže vzduchotechnických zařízení</v>
      </c>
      <c r="D131" s="214"/>
      <c r="E131" s="215"/>
      <c r="F131" s="216"/>
      <c r="G131" s="217">
        <f>SUM(G102:G130)</f>
        <v>0</v>
      </c>
      <c r="O131" s="195">
        <v>4</v>
      </c>
      <c r="BA131" s="218">
        <f>SUM(BA102:BA130)</f>
        <v>0</v>
      </c>
      <c r="BB131" s="218">
        <f>SUM(BB102:BB130)</f>
        <v>0</v>
      </c>
      <c r="BC131" s="218">
        <f>SUM(BC102:BC130)</f>
        <v>0</v>
      </c>
      <c r="BD131" s="218">
        <f>SUM(BD102:BD130)</f>
        <v>0</v>
      </c>
      <c r="BE131" s="218">
        <f>SUM(BE102:BE130)</f>
        <v>0</v>
      </c>
    </row>
    <row r="132" spans="1:104">
      <c r="A132" s="188" t="s">
        <v>72</v>
      </c>
      <c r="B132" s="189" t="s">
        <v>276</v>
      </c>
      <c r="C132" s="190" t="s">
        <v>277</v>
      </c>
      <c r="D132" s="191"/>
      <c r="E132" s="192"/>
      <c r="F132" s="192"/>
      <c r="G132" s="193"/>
      <c r="H132" s="194"/>
      <c r="I132" s="194"/>
      <c r="O132" s="195">
        <v>1</v>
      </c>
    </row>
    <row r="133" spans="1:104">
      <c r="A133" s="196">
        <v>64</v>
      </c>
      <c r="B133" s="197" t="s">
        <v>278</v>
      </c>
      <c r="C133" s="198" t="s">
        <v>279</v>
      </c>
      <c r="D133" s="199" t="s">
        <v>118</v>
      </c>
      <c r="E133" s="200">
        <v>6.1460000000000001E-2</v>
      </c>
      <c r="F133" s="200">
        <v>0</v>
      </c>
      <c r="G133" s="201">
        <f>E133*F133</f>
        <v>0</v>
      </c>
      <c r="O133" s="195">
        <v>2</v>
      </c>
      <c r="AA133" s="167">
        <v>8</v>
      </c>
      <c r="AB133" s="167">
        <v>0</v>
      </c>
      <c r="AC133" s="167">
        <v>3</v>
      </c>
      <c r="AZ133" s="167">
        <v>1</v>
      </c>
      <c r="BA133" s="167">
        <f>IF(AZ133=1,G133,0)</f>
        <v>0</v>
      </c>
      <c r="BB133" s="167">
        <f>IF(AZ133=2,G133,0)</f>
        <v>0</v>
      </c>
      <c r="BC133" s="167">
        <f>IF(AZ133=3,G133,0)</f>
        <v>0</v>
      </c>
      <c r="BD133" s="167">
        <f>IF(AZ133=4,G133,0)</f>
        <v>0</v>
      </c>
      <c r="BE133" s="167">
        <f>IF(AZ133=5,G133,0)</f>
        <v>0</v>
      </c>
      <c r="CA133" s="202">
        <v>8</v>
      </c>
      <c r="CB133" s="202">
        <v>0</v>
      </c>
      <c r="CZ133" s="167">
        <v>0</v>
      </c>
    </row>
    <row r="134" spans="1:104">
      <c r="A134" s="196">
        <v>65</v>
      </c>
      <c r="B134" s="197" t="s">
        <v>280</v>
      </c>
      <c r="C134" s="198" t="s">
        <v>281</v>
      </c>
      <c r="D134" s="199" t="s">
        <v>118</v>
      </c>
      <c r="E134" s="200">
        <v>6.1460000000000001E-2</v>
      </c>
      <c r="F134" s="200">
        <v>0</v>
      </c>
      <c r="G134" s="201">
        <f>E134*F134</f>
        <v>0</v>
      </c>
      <c r="O134" s="195">
        <v>2</v>
      </c>
      <c r="AA134" s="167">
        <v>8</v>
      </c>
      <c r="AB134" s="167">
        <v>0</v>
      </c>
      <c r="AC134" s="167">
        <v>3</v>
      </c>
      <c r="AZ134" s="167">
        <v>1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8</v>
      </c>
      <c r="CB134" s="202">
        <v>0</v>
      </c>
      <c r="CZ134" s="167">
        <v>0</v>
      </c>
    </row>
    <row r="135" spans="1:104">
      <c r="A135" s="196">
        <v>66</v>
      </c>
      <c r="B135" s="197" t="s">
        <v>282</v>
      </c>
      <c r="C135" s="198" t="s">
        <v>283</v>
      </c>
      <c r="D135" s="199" t="s">
        <v>118</v>
      </c>
      <c r="E135" s="200">
        <v>6.1460000000000001E-2</v>
      </c>
      <c r="F135" s="200">
        <v>0</v>
      </c>
      <c r="G135" s="201">
        <f>E135*F135</f>
        <v>0</v>
      </c>
      <c r="O135" s="195">
        <v>2</v>
      </c>
      <c r="AA135" s="167">
        <v>8</v>
      </c>
      <c r="AB135" s="167">
        <v>0</v>
      </c>
      <c r="AC135" s="167">
        <v>3</v>
      </c>
      <c r="AZ135" s="167">
        <v>1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8</v>
      </c>
      <c r="CB135" s="202">
        <v>0</v>
      </c>
      <c r="CZ135" s="167">
        <v>0</v>
      </c>
    </row>
    <row r="136" spans="1:104">
      <c r="A136" s="196">
        <v>67</v>
      </c>
      <c r="B136" s="197" t="s">
        <v>284</v>
      </c>
      <c r="C136" s="198" t="s">
        <v>285</v>
      </c>
      <c r="D136" s="199" t="s">
        <v>118</v>
      </c>
      <c r="E136" s="200">
        <v>6.1460000000000001E-2</v>
      </c>
      <c r="F136" s="200">
        <v>0</v>
      </c>
      <c r="G136" s="201">
        <f>E136*F136</f>
        <v>0</v>
      </c>
      <c r="O136" s="195">
        <v>2</v>
      </c>
      <c r="AA136" s="167">
        <v>8</v>
      </c>
      <c r="AB136" s="167">
        <v>0</v>
      </c>
      <c r="AC136" s="167">
        <v>3</v>
      </c>
      <c r="AZ136" s="167">
        <v>1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202">
        <v>8</v>
      </c>
      <c r="CB136" s="202">
        <v>0</v>
      </c>
      <c r="CZ136" s="167">
        <v>0</v>
      </c>
    </row>
    <row r="137" spans="1:104">
      <c r="A137" s="196">
        <v>68</v>
      </c>
      <c r="B137" s="197" t="s">
        <v>286</v>
      </c>
      <c r="C137" s="198" t="s">
        <v>287</v>
      </c>
      <c r="D137" s="199" t="s">
        <v>118</v>
      </c>
      <c r="E137" s="200">
        <v>6.1460000000000001E-2</v>
      </c>
      <c r="F137" s="200">
        <v>0</v>
      </c>
      <c r="G137" s="201">
        <f>E137*F137</f>
        <v>0</v>
      </c>
      <c r="O137" s="195">
        <v>2</v>
      </c>
      <c r="AA137" s="167">
        <v>8</v>
      </c>
      <c r="AB137" s="167">
        <v>0</v>
      </c>
      <c r="AC137" s="167">
        <v>3</v>
      </c>
      <c r="AZ137" s="167">
        <v>1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8</v>
      </c>
      <c r="CB137" s="202">
        <v>0</v>
      </c>
      <c r="CZ137" s="167">
        <v>0</v>
      </c>
    </row>
    <row r="138" spans="1:104">
      <c r="A138" s="196">
        <v>69</v>
      </c>
      <c r="B138" s="197" t="s">
        <v>288</v>
      </c>
      <c r="C138" s="198" t="s">
        <v>289</v>
      </c>
      <c r="D138" s="199" t="s">
        <v>118</v>
      </c>
      <c r="E138" s="200">
        <v>6.1460000000000001E-2</v>
      </c>
      <c r="F138" s="200">
        <v>0</v>
      </c>
      <c r="G138" s="201">
        <f>E138*F138</f>
        <v>0</v>
      </c>
      <c r="O138" s="195">
        <v>2</v>
      </c>
      <c r="AA138" s="167">
        <v>8</v>
      </c>
      <c r="AB138" s="167">
        <v>0</v>
      </c>
      <c r="AC138" s="167">
        <v>3</v>
      </c>
      <c r="AZ138" s="167">
        <v>1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202">
        <v>8</v>
      </c>
      <c r="CB138" s="202">
        <v>0</v>
      </c>
      <c r="CZ138" s="167">
        <v>0</v>
      </c>
    </row>
    <row r="139" spans="1:104">
      <c r="A139" s="196">
        <v>70</v>
      </c>
      <c r="B139" s="197" t="s">
        <v>290</v>
      </c>
      <c r="C139" s="198" t="s">
        <v>291</v>
      </c>
      <c r="D139" s="199" t="s">
        <v>118</v>
      </c>
      <c r="E139" s="200">
        <v>6.1460000000000001E-2</v>
      </c>
      <c r="F139" s="200">
        <v>0</v>
      </c>
      <c r="G139" s="201">
        <f>E139*F139</f>
        <v>0</v>
      </c>
      <c r="O139" s="195">
        <v>2</v>
      </c>
      <c r="AA139" s="167">
        <v>8</v>
      </c>
      <c r="AB139" s="167">
        <v>0</v>
      </c>
      <c r="AC139" s="167">
        <v>3</v>
      </c>
      <c r="AZ139" s="167">
        <v>1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202">
        <v>8</v>
      </c>
      <c r="CB139" s="202">
        <v>0</v>
      </c>
      <c r="CZ139" s="167">
        <v>0</v>
      </c>
    </row>
    <row r="140" spans="1:104">
      <c r="A140" s="211"/>
      <c r="B140" s="212" t="s">
        <v>74</v>
      </c>
      <c r="C140" s="213" t="str">
        <f>CONCATENATE(B132," ",C132)</f>
        <v>D96 Přesuny suti a vybouraných hmot</v>
      </c>
      <c r="D140" s="214"/>
      <c r="E140" s="215"/>
      <c r="F140" s="216"/>
      <c r="G140" s="217">
        <f>SUM(G132:G139)</f>
        <v>0</v>
      </c>
      <c r="O140" s="195">
        <v>4</v>
      </c>
      <c r="BA140" s="218">
        <f>SUM(BA132:BA139)</f>
        <v>0</v>
      </c>
      <c r="BB140" s="218">
        <f>SUM(BB132:BB139)</f>
        <v>0</v>
      </c>
      <c r="BC140" s="218">
        <f>SUM(BC132:BC139)</f>
        <v>0</v>
      </c>
      <c r="BD140" s="218">
        <f>SUM(BD132:BD139)</f>
        <v>0</v>
      </c>
      <c r="BE140" s="218">
        <f>SUM(BE132:BE139)</f>
        <v>0</v>
      </c>
    </row>
    <row r="141" spans="1:104">
      <c r="E141" s="167"/>
    </row>
    <row r="142" spans="1:104">
      <c r="E142" s="167"/>
    </row>
    <row r="143" spans="1:104">
      <c r="E143" s="167"/>
    </row>
    <row r="144" spans="1:104">
      <c r="E144" s="167"/>
    </row>
    <row r="145" spans="5:5">
      <c r="E145" s="167"/>
    </row>
    <row r="146" spans="5:5">
      <c r="E146" s="167"/>
    </row>
    <row r="147" spans="5:5">
      <c r="E147" s="167"/>
    </row>
    <row r="148" spans="5:5">
      <c r="E148" s="167"/>
    </row>
    <row r="149" spans="5:5">
      <c r="E149" s="167"/>
    </row>
    <row r="150" spans="5:5">
      <c r="E150" s="167"/>
    </row>
    <row r="151" spans="5:5">
      <c r="E151" s="167"/>
    </row>
    <row r="152" spans="5:5">
      <c r="E152" s="167"/>
    </row>
    <row r="153" spans="5:5">
      <c r="E153" s="167"/>
    </row>
    <row r="154" spans="5:5">
      <c r="E154" s="167"/>
    </row>
    <row r="155" spans="5:5">
      <c r="E155" s="167"/>
    </row>
    <row r="156" spans="5:5">
      <c r="E156" s="167"/>
    </row>
    <row r="157" spans="5:5">
      <c r="E157" s="167"/>
    </row>
    <row r="158" spans="5:5">
      <c r="E158" s="167"/>
    </row>
    <row r="159" spans="5:5">
      <c r="E159" s="167"/>
    </row>
    <row r="160" spans="5:5">
      <c r="E160" s="167"/>
    </row>
    <row r="161" spans="1:7">
      <c r="E161" s="167"/>
    </row>
    <row r="162" spans="1:7">
      <c r="E162" s="167"/>
    </row>
    <row r="163" spans="1:7">
      <c r="E163" s="167"/>
    </row>
    <row r="164" spans="1:7">
      <c r="A164" s="219"/>
      <c r="B164" s="219"/>
      <c r="C164" s="219"/>
      <c r="D164" s="219"/>
      <c r="E164" s="219"/>
      <c r="F164" s="219"/>
      <c r="G164" s="219"/>
    </row>
    <row r="165" spans="1:7">
      <c r="A165" s="219"/>
      <c r="B165" s="219"/>
      <c r="C165" s="219"/>
      <c r="D165" s="219"/>
      <c r="E165" s="219"/>
      <c r="F165" s="219"/>
      <c r="G165" s="219"/>
    </row>
    <row r="166" spans="1:7">
      <c r="A166" s="219"/>
      <c r="B166" s="219"/>
      <c r="C166" s="219"/>
      <c r="D166" s="219"/>
      <c r="E166" s="219"/>
      <c r="F166" s="219"/>
      <c r="G166" s="219"/>
    </row>
    <row r="167" spans="1:7">
      <c r="A167" s="219"/>
      <c r="B167" s="219"/>
      <c r="C167" s="219"/>
      <c r="D167" s="219"/>
      <c r="E167" s="219"/>
      <c r="F167" s="219"/>
      <c r="G167" s="219"/>
    </row>
    <row r="168" spans="1:7">
      <c r="E168" s="167"/>
    </row>
    <row r="169" spans="1:7">
      <c r="E169" s="167"/>
    </row>
    <row r="170" spans="1:7">
      <c r="E170" s="167"/>
    </row>
    <row r="171" spans="1:7">
      <c r="E171" s="167"/>
    </row>
    <row r="172" spans="1:7">
      <c r="E172" s="167"/>
    </row>
    <row r="173" spans="1:7">
      <c r="E173" s="167"/>
    </row>
    <row r="174" spans="1:7">
      <c r="E174" s="167"/>
    </row>
    <row r="175" spans="1:7">
      <c r="E175" s="167"/>
    </row>
    <row r="176" spans="1:7">
      <c r="E176" s="167"/>
    </row>
    <row r="177" spans="5:5">
      <c r="E177" s="167"/>
    </row>
    <row r="178" spans="5:5">
      <c r="E178" s="167"/>
    </row>
    <row r="179" spans="5:5">
      <c r="E179" s="167"/>
    </row>
    <row r="180" spans="5:5">
      <c r="E180" s="167"/>
    </row>
    <row r="181" spans="5:5">
      <c r="E181" s="167"/>
    </row>
    <row r="182" spans="5:5">
      <c r="E182" s="167"/>
    </row>
    <row r="183" spans="5:5">
      <c r="E183" s="167"/>
    </row>
    <row r="184" spans="5:5">
      <c r="E184" s="167"/>
    </row>
    <row r="185" spans="5:5">
      <c r="E185" s="167"/>
    </row>
    <row r="186" spans="5:5">
      <c r="E186" s="167"/>
    </row>
    <row r="187" spans="5:5">
      <c r="E187" s="167"/>
    </row>
    <row r="188" spans="5:5">
      <c r="E188" s="167"/>
    </row>
    <row r="189" spans="5:5">
      <c r="E189" s="167"/>
    </row>
    <row r="190" spans="5:5">
      <c r="E190" s="167"/>
    </row>
    <row r="191" spans="5:5">
      <c r="E191" s="167"/>
    </row>
    <row r="192" spans="5:5">
      <c r="E192" s="167"/>
    </row>
    <row r="193" spans="1:7">
      <c r="E193" s="167"/>
    </row>
    <row r="194" spans="1:7">
      <c r="E194" s="167"/>
    </row>
    <row r="195" spans="1:7">
      <c r="E195" s="167"/>
    </row>
    <row r="196" spans="1:7">
      <c r="E196" s="167"/>
    </row>
    <row r="197" spans="1:7">
      <c r="E197" s="167"/>
    </row>
    <row r="198" spans="1:7">
      <c r="E198" s="167"/>
    </row>
    <row r="199" spans="1:7">
      <c r="A199" s="220"/>
      <c r="B199" s="220"/>
    </row>
    <row r="200" spans="1:7">
      <c r="A200" s="219"/>
      <c r="B200" s="219"/>
      <c r="C200" s="222"/>
      <c r="D200" s="222"/>
      <c r="E200" s="223"/>
      <c r="F200" s="222"/>
      <c r="G200" s="224"/>
    </row>
    <row r="201" spans="1:7">
      <c r="A201" s="225"/>
      <c r="B201" s="225"/>
      <c r="C201" s="219"/>
      <c r="D201" s="219"/>
      <c r="E201" s="226"/>
      <c r="F201" s="219"/>
      <c r="G201" s="219"/>
    </row>
    <row r="202" spans="1:7">
      <c r="A202" s="219"/>
      <c r="B202" s="219"/>
      <c r="C202" s="219"/>
      <c r="D202" s="219"/>
      <c r="E202" s="226"/>
      <c r="F202" s="219"/>
      <c r="G202" s="219"/>
    </row>
    <row r="203" spans="1:7">
      <c r="A203" s="219"/>
      <c r="B203" s="219"/>
      <c r="C203" s="219"/>
      <c r="D203" s="219"/>
      <c r="E203" s="226"/>
      <c r="F203" s="219"/>
      <c r="G203" s="219"/>
    </row>
    <row r="204" spans="1:7">
      <c r="A204" s="219"/>
      <c r="B204" s="219"/>
      <c r="C204" s="219"/>
      <c r="D204" s="219"/>
      <c r="E204" s="226"/>
      <c r="F204" s="219"/>
      <c r="G204" s="219"/>
    </row>
    <row r="205" spans="1:7">
      <c r="A205" s="219"/>
      <c r="B205" s="219"/>
      <c r="C205" s="219"/>
      <c r="D205" s="219"/>
      <c r="E205" s="226"/>
      <c r="F205" s="219"/>
      <c r="G205" s="219"/>
    </row>
    <row r="206" spans="1:7">
      <c r="A206" s="219"/>
      <c r="B206" s="219"/>
      <c r="C206" s="219"/>
      <c r="D206" s="219"/>
      <c r="E206" s="226"/>
      <c r="F206" s="219"/>
      <c r="G206" s="219"/>
    </row>
    <row r="207" spans="1:7">
      <c r="A207" s="219"/>
      <c r="B207" s="219"/>
      <c r="C207" s="219"/>
      <c r="D207" s="219"/>
      <c r="E207" s="226"/>
      <c r="F207" s="219"/>
      <c r="G207" s="219"/>
    </row>
    <row r="208" spans="1:7">
      <c r="A208" s="219"/>
      <c r="B208" s="219"/>
      <c r="C208" s="219"/>
      <c r="D208" s="219"/>
      <c r="E208" s="226"/>
      <c r="F208" s="219"/>
      <c r="G208" s="219"/>
    </row>
    <row r="209" spans="1:7">
      <c r="A209" s="219"/>
      <c r="B209" s="219"/>
      <c r="C209" s="219"/>
      <c r="D209" s="219"/>
      <c r="E209" s="226"/>
      <c r="F209" s="219"/>
      <c r="G209" s="219"/>
    </row>
    <row r="210" spans="1:7">
      <c r="A210" s="219"/>
      <c r="B210" s="219"/>
      <c r="C210" s="219"/>
      <c r="D210" s="219"/>
      <c r="E210" s="226"/>
      <c r="F210" s="219"/>
      <c r="G210" s="219"/>
    </row>
    <row r="211" spans="1:7">
      <c r="A211" s="219"/>
      <c r="B211" s="219"/>
      <c r="C211" s="219"/>
      <c r="D211" s="219"/>
      <c r="E211" s="226"/>
      <c r="F211" s="219"/>
      <c r="G211" s="219"/>
    </row>
    <row r="212" spans="1:7">
      <c r="A212" s="219"/>
      <c r="B212" s="219"/>
      <c r="C212" s="219"/>
      <c r="D212" s="219"/>
      <c r="E212" s="226"/>
      <c r="F212" s="219"/>
      <c r="G212" s="219"/>
    </row>
    <row r="213" spans="1:7">
      <c r="A213" s="219"/>
      <c r="B213" s="219"/>
      <c r="C213" s="219"/>
      <c r="D213" s="219"/>
      <c r="E213" s="226"/>
      <c r="F213" s="219"/>
      <c r="G213" s="219"/>
    </row>
  </sheetData>
  <mergeCells count="30">
    <mergeCell ref="C109:D109"/>
    <mergeCell ref="C111:D111"/>
    <mergeCell ref="C113:D113"/>
    <mergeCell ref="C117:D117"/>
    <mergeCell ref="C121:D121"/>
    <mergeCell ref="C122:D122"/>
    <mergeCell ref="C123:D123"/>
    <mergeCell ref="C124:D124"/>
    <mergeCell ref="C95:D95"/>
    <mergeCell ref="C97:D97"/>
    <mergeCell ref="C84:D84"/>
    <mergeCell ref="C85:D85"/>
    <mergeCell ref="C87:D87"/>
    <mergeCell ref="C89:D89"/>
    <mergeCell ref="C91:D91"/>
    <mergeCell ref="C74:D74"/>
    <mergeCell ref="C77:D77"/>
    <mergeCell ref="C79:D79"/>
    <mergeCell ref="C70:D70"/>
    <mergeCell ref="C45:D45"/>
    <mergeCell ref="C36:D36"/>
    <mergeCell ref="C37:D37"/>
    <mergeCell ref="C39:D39"/>
    <mergeCell ref="C20:D20"/>
    <mergeCell ref="C27:D27"/>
    <mergeCell ref="C16:D16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Volcik</dc:creator>
  <cp:lastModifiedBy>Volcik</cp:lastModifiedBy>
  <dcterms:created xsi:type="dcterms:W3CDTF">2013-06-03T05:55:47Z</dcterms:created>
  <dcterms:modified xsi:type="dcterms:W3CDTF">2013-06-03T05:56:06Z</dcterms:modified>
</cp:coreProperties>
</file>